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8_{77ACB069-6201-4B09-9022-B58DFAB3EB85}" xr6:coauthVersionLast="47" xr6:coauthVersionMax="47" xr10:uidLastSave="{00000000-0000-0000-0000-000000000000}"/>
  <bookViews>
    <workbookView xWindow="-120" yWindow="-120" windowWidth="26040" windowHeight="21120" xr2:uid="{F54E69A2-9245-452B-A9D5-524270D555B8}"/>
  </bookViews>
  <sheets>
    <sheet name="Cover Page" sheetId="1" r:id="rId1"/>
    <sheet name="Calculations" sheetId="2" r:id="rId2"/>
    <sheet name="Summa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/>
  <c r="O12" i="2"/>
  <c r="O13" i="2"/>
  <c r="O14" i="2"/>
  <c r="O15" i="2"/>
  <c r="O16" i="2"/>
  <c r="O17" i="2"/>
  <c r="O18" i="2"/>
  <c r="N11" i="2"/>
  <c r="N12" i="2"/>
  <c r="N13" i="2"/>
  <c r="N14" i="2"/>
  <c r="N15" i="2"/>
  <c r="N16" i="2"/>
  <c r="N17" i="2"/>
  <c r="I12" i="2"/>
  <c r="I13" i="2"/>
  <c r="I14" i="2"/>
  <c r="I15" i="2"/>
  <c r="I16" i="2"/>
  <c r="I17" i="2"/>
  <c r="I18" i="2" l="1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" i="2"/>
  <c r="R10" i="2"/>
  <c r="S10" i="2"/>
  <c r="U10" i="2" s="1"/>
  <c r="R11" i="2"/>
  <c r="I11" i="2" s="1"/>
  <c r="S11" i="2"/>
  <c r="U11" i="2" s="1"/>
  <c r="R12" i="2"/>
  <c r="S12" i="2"/>
  <c r="U12" i="2" s="1"/>
  <c r="R13" i="2"/>
  <c r="S13" i="2"/>
  <c r="U13" i="2" s="1"/>
  <c r="N10" i="2"/>
  <c r="V10" i="2" s="1"/>
  <c r="X10" i="2" s="1"/>
  <c r="V13" i="2"/>
  <c r="X13" i="2" s="1"/>
  <c r="N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N73" i="2"/>
  <c r="O73" i="2"/>
  <c r="N74" i="2"/>
  <c r="O74" i="2"/>
  <c r="N75" i="2"/>
  <c r="O75" i="2"/>
  <c r="N76" i="2"/>
  <c r="O76" i="2"/>
  <c r="N77" i="2"/>
  <c r="O77" i="2"/>
  <c r="N78" i="2"/>
  <c r="V78" i="2" s="1"/>
  <c r="O78" i="2"/>
  <c r="N79" i="2"/>
  <c r="V79" i="2" s="1"/>
  <c r="O79" i="2"/>
  <c r="N80" i="2"/>
  <c r="O80" i="2"/>
  <c r="N81" i="2"/>
  <c r="V81" i="2" s="1"/>
  <c r="O81" i="2"/>
  <c r="N82" i="2"/>
  <c r="O82" i="2"/>
  <c r="N83" i="2"/>
  <c r="V83" i="2" s="1"/>
  <c r="O83" i="2"/>
  <c r="N84" i="2"/>
  <c r="O84" i="2"/>
  <c r="N85" i="2"/>
  <c r="V85" i="2" s="1"/>
  <c r="O85" i="2"/>
  <c r="N86" i="2"/>
  <c r="O86" i="2"/>
  <c r="N87" i="2"/>
  <c r="V87" i="2" s="1"/>
  <c r="O87" i="2"/>
  <c r="N88" i="2"/>
  <c r="O88" i="2"/>
  <c r="N89" i="2"/>
  <c r="V89" i="2" s="1"/>
  <c r="O89" i="2"/>
  <c r="N90" i="2"/>
  <c r="O90" i="2"/>
  <c r="N91" i="2"/>
  <c r="V91" i="2" s="1"/>
  <c r="O91" i="2"/>
  <c r="N92" i="2"/>
  <c r="O92" i="2"/>
  <c r="N93" i="2"/>
  <c r="V93" i="2" s="1"/>
  <c r="O93" i="2"/>
  <c r="N94" i="2"/>
  <c r="V94" i="2" s="1"/>
  <c r="O94" i="2"/>
  <c r="N95" i="2"/>
  <c r="V95" i="2" s="1"/>
  <c r="O95" i="2"/>
  <c r="N96" i="2"/>
  <c r="O96" i="2"/>
  <c r="N97" i="2"/>
  <c r="O97" i="2"/>
  <c r="N98" i="2"/>
  <c r="O98" i="2"/>
  <c r="N99" i="2"/>
  <c r="V99" i="2" s="1"/>
  <c r="O99" i="2"/>
  <c r="N100" i="2"/>
  <c r="O100" i="2"/>
  <c r="N101" i="2"/>
  <c r="V101" i="2" s="1"/>
  <c r="O101" i="2"/>
  <c r="N102" i="2"/>
  <c r="O102" i="2"/>
  <c r="N103" i="2"/>
  <c r="V103" i="2" s="1"/>
  <c r="O103" i="2"/>
  <c r="N104" i="2"/>
  <c r="O104" i="2"/>
  <c r="N105" i="2"/>
  <c r="V105" i="2" s="1"/>
  <c r="O105" i="2"/>
  <c r="N106" i="2"/>
  <c r="O106" i="2"/>
  <c r="N107" i="2"/>
  <c r="O107" i="2"/>
  <c r="N108" i="2"/>
  <c r="O108" i="2"/>
  <c r="K110" i="2"/>
  <c r="L110" i="2"/>
  <c r="J110" i="2"/>
  <c r="V102" i="2"/>
  <c r="V104" i="2"/>
  <c r="R77" i="2"/>
  <c r="W77" i="2" s="1"/>
  <c r="S77" i="2"/>
  <c r="U77" i="2"/>
  <c r="X77" i="2"/>
  <c r="R78" i="2"/>
  <c r="T78" i="2" s="1"/>
  <c r="S78" i="2"/>
  <c r="U78" i="2"/>
  <c r="X78" i="2"/>
  <c r="R79" i="2"/>
  <c r="T79" i="2" s="1"/>
  <c r="S79" i="2"/>
  <c r="U79" i="2"/>
  <c r="W79" i="2"/>
  <c r="X79" i="2"/>
  <c r="R80" i="2"/>
  <c r="W80" i="2" s="1"/>
  <c r="S80" i="2"/>
  <c r="U80" i="2"/>
  <c r="V80" i="2"/>
  <c r="X80" i="2"/>
  <c r="R81" i="2"/>
  <c r="W81" i="2" s="1"/>
  <c r="S81" i="2"/>
  <c r="U81" i="2"/>
  <c r="X81" i="2"/>
  <c r="R82" i="2"/>
  <c r="W82" i="2" s="1"/>
  <c r="S82" i="2"/>
  <c r="U82" i="2"/>
  <c r="V82" i="2"/>
  <c r="X82" i="2"/>
  <c r="R83" i="2"/>
  <c r="T83" i="2" s="1"/>
  <c r="S83" i="2"/>
  <c r="U83" i="2"/>
  <c r="X83" i="2"/>
  <c r="R84" i="2"/>
  <c r="W84" i="2" s="1"/>
  <c r="S84" i="2"/>
  <c r="T84" i="2"/>
  <c r="U84" i="2"/>
  <c r="V84" i="2"/>
  <c r="X84" i="2"/>
  <c r="R85" i="2"/>
  <c r="W85" i="2" s="1"/>
  <c r="S85" i="2"/>
  <c r="U85" i="2"/>
  <c r="X85" i="2"/>
  <c r="R86" i="2"/>
  <c r="W86" i="2" s="1"/>
  <c r="S86" i="2"/>
  <c r="U86" i="2"/>
  <c r="V86" i="2"/>
  <c r="X86" i="2"/>
  <c r="R87" i="2"/>
  <c r="W87" i="2" s="1"/>
  <c r="S87" i="2"/>
  <c r="T87" i="2"/>
  <c r="U87" i="2"/>
  <c r="X87" i="2"/>
  <c r="R88" i="2"/>
  <c r="T88" i="2" s="1"/>
  <c r="S88" i="2"/>
  <c r="U88" i="2"/>
  <c r="V88" i="2"/>
  <c r="W88" i="2"/>
  <c r="X88" i="2"/>
  <c r="R89" i="2"/>
  <c r="W89" i="2" s="1"/>
  <c r="S89" i="2"/>
  <c r="U89" i="2"/>
  <c r="X89" i="2"/>
  <c r="R90" i="2"/>
  <c r="W90" i="2" s="1"/>
  <c r="S90" i="2"/>
  <c r="U90" i="2"/>
  <c r="V90" i="2"/>
  <c r="X90" i="2"/>
  <c r="R91" i="2"/>
  <c r="T91" i="2" s="1"/>
  <c r="S91" i="2"/>
  <c r="U91" i="2"/>
  <c r="X91" i="2"/>
  <c r="R92" i="2"/>
  <c r="W92" i="2" s="1"/>
  <c r="S92" i="2"/>
  <c r="U92" i="2"/>
  <c r="V92" i="2"/>
  <c r="X92" i="2"/>
  <c r="R93" i="2"/>
  <c r="W93" i="2" s="1"/>
  <c r="S93" i="2"/>
  <c r="U93" i="2"/>
  <c r="X93" i="2"/>
  <c r="R94" i="2"/>
  <c r="W94" i="2" s="1"/>
  <c r="S94" i="2"/>
  <c r="T94" i="2"/>
  <c r="U94" i="2"/>
  <c r="X94" i="2"/>
  <c r="R95" i="2"/>
  <c r="T95" i="2" s="1"/>
  <c r="S95" i="2"/>
  <c r="U95" i="2"/>
  <c r="W95" i="2"/>
  <c r="X95" i="2"/>
  <c r="R96" i="2"/>
  <c r="W96" i="2" s="1"/>
  <c r="S96" i="2"/>
  <c r="U96" i="2"/>
  <c r="V96" i="2"/>
  <c r="X96" i="2"/>
  <c r="R97" i="2"/>
  <c r="T97" i="2" s="1"/>
  <c r="S97" i="2"/>
  <c r="U97" i="2"/>
  <c r="V97" i="2"/>
  <c r="X97" i="2"/>
  <c r="R98" i="2"/>
  <c r="W98" i="2" s="1"/>
  <c r="S98" i="2"/>
  <c r="U98" i="2"/>
  <c r="V98" i="2"/>
  <c r="X98" i="2"/>
  <c r="R99" i="2"/>
  <c r="T99" i="2" s="1"/>
  <c r="S99" i="2"/>
  <c r="U99" i="2"/>
  <c r="X99" i="2"/>
  <c r="R100" i="2"/>
  <c r="W100" i="2" s="1"/>
  <c r="S100" i="2"/>
  <c r="U100" i="2"/>
  <c r="V100" i="2"/>
  <c r="X100" i="2"/>
  <c r="R101" i="2"/>
  <c r="W101" i="2" s="1"/>
  <c r="S101" i="2"/>
  <c r="U101" i="2"/>
  <c r="X101" i="2"/>
  <c r="R102" i="2"/>
  <c r="W102" i="2" s="1"/>
  <c r="S102" i="2"/>
  <c r="U102" i="2"/>
  <c r="X102" i="2"/>
  <c r="R103" i="2"/>
  <c r="T103" i="2" s="1"/>
  <c r="S103" i="2"/>
  <c r="U103" i="2"/>
  <c r="X103" i="2"/>
  <c r="R104" i="2"/>
  <c r="T104" i="2" s="1"/>
  <c r="S104" i="2"/>
  <c r="U104" i="2"/>
  <c r="X104" i="2"/>
  <c r="R105" i="2"/>
  <c r="T105" i="2" s="1"/>
  <c r="S105" i="2"/>
  <c r="U105" i="2"/>
  <c r="X105" i="2"/>
  <c r="R106" i="2"/>
  <c r="W106" i="2" s="1"/>
  <c r="S106" i="2"/>
  <c r="U106" i="2"/>
  <c r="X106" i="2"/>
  <c r="R107" i="2"/>
  <c r="T107" i="2" s="1"/>
  <c r="S107" i="2"/>
  <c r="U107" i="2"/>
  <c r="X107" i="2"/>
  <c r="T10" i="2" l="1"/>
  <c r="W13" i="2"/>
  <c r="T81" i="2"/>
  <c r="W103" i="2"/>
  <c r="T12" i="2"/>
  <c r="T13" i="2"/>
  <c r="T89" i="2"/>
  <c r="W104" i="2"/>
  <c r="T101" i="2"/>
  <c r="T86" i="2"/>
  <c r="T80" i="2"/>
  <c r="T96" i="2"/>
  <c r="T102" i="2"/>
  <c r="T93" i="2"/>
  <c r="T11" i="2"/>
  <c r="W10" i="2"/>
  <c r="T100" i="2"/>
  <c r="T92" i="2"/>
  <c r="T85" i="2"/>
  <c r="T77" i="2"/>
  <c r="W105" i="2"/>
  <c r="W97" i="2"/>
  <c r="W107" i="2"/>
  <c r="W83" i="2"/>
  <c r="T106" i="2"/>
  <c r="T98" i="2"/>
  <c r="T90" i="2"/>
  <c r="T82" i="2"/>
  <c r="W99" i="2"/>
  <c r="W91" i="2"/>
  <c r="W78" i="2"/>
  <c r="S14" i="2" l="1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108" i="2"/>
  <c r="U14" i="2"/>
  <c r="U15" i="2"/>
  <c r="U16" i="2"/>
  <c r="U17" i="2"/>
  <c r="X17" i="2"/>
  <c r="U18" i="2"/>
  <c r="X18" i="2"/>
  <c r="U19" i="2"/>
  <c r="X19" i="2"/>
  <c r="U20" i="2"/>
  <c r="X20" i="2"/>
  <c r="U21" i="2"/>
  <c r="X21" i="2"/>
  <c r="U22" i="2"/>
  <c r="X22" i="2"/>
  <c r="U23" i="2"/>
  <c r="X23" i="2"/>
  <c r="U24" i="2"/>
  <c r="X24" i="2"/>
  <c r="U25" i="2"/>
  <c r="X25" i="2"/>
  <c r="U26" i="2"/>
  <c r="X26" i="2"/>
  <c r="U27" i="2"/>
  <c r="X27" i="2"/>
  <c r="U28" i="2"/>
  <c r="X28" i="2"/>
  <c r="U29" i="2"/>
  <c r="X29" i="2"/>
  <c r="U30" i="2"/>
  <c r="X30" i="2"/>
  <c r="U31" i="2"/>
  <c r="X31" i="2"/>
  <c r="U32" i="2"/>
  <c r="X32" i="2"/>
  <c r="U33" i="2"/>
  <c r="X33" i="2"/>
  <c r="U34" i="2"/>
  <c r="X34" i="2"/>
  <c r="U35" i="2"/>
  <c r="X35" i="2"/>
  <c r="U36" i="2"/>
  <c r="X36" i="2"/>
  <c r="U37" i="2"/>
  <c r="X37" i="2"/>
  <c r="U38" i="2"/>
  <c r="X38" i="2"/>
  <c r="U39" i="2"/>
  <c r="X39" i="2"/>
  <c r="U40" i="2"/>
  <c r="X40" i="2"/>
  <c r="U41" i="2"/>
  <c r="X41" i="2"/>
  <c r="U42" i="2"/>
  <c r="X42" i="2"/>
  <c r="U43" i="2"/>
  <c r="X43" i="2"/>
  <c r="U44" i="2"/>
  <c r="X44" i="2"/>
  <c r="U45" i="2"/>
  <c r="X45" i="2"/>
  <c r="U46" i="2"/>
  <c r="X46" i="2"/>
  <c r="U47" i="2"/>
  <c r="X47" i="2"/>
  <c r="U48" i="2"/>
  <c r="X48" i="2"/>
  <c r="U49" i="2"/>
  <c r="X49" i="2"/>
  <c r="U50" i="2"/>
  <c r="X50" i="2"/>
  <c r="U51" i="2"/>
  <c r="X51" i="2"/>
  <c r="U52" i="2"/>
  <c r="X52" i="2"/>
  <c r="U53" i="2"/>
  <c r="X53" i="2"/>
  <c r="U54" i="2"/>
  <c r="X54" i="2"/>
  <c r="U55" i="2"/>
  <c r="X55" i="2"/>
  <c r="U56" i="2"/>
  <c r="X56" i="2"/>
  <c r="U57" i="2"/>
  <c r="X57" i="2"/>
  <c r="U58" i="2"/>
  <c r="X58" i="2"/>
  <c r="U59" i="2"/>
  <c r="X59" i="2"/>
  <c r="U60" i="2"/>
  <c r="X60" i="2"/>
  <c r="U61" i="2"/>
  <c r="X61" i="2"/>
  <c r="U62" i="2"/>
  <c r="X62" i="2"/>
  <c r="U63" i="2"/>
  <c r="X63" i="2"/>
  <c r="U64" i="2"/>
  <c r="X64" i="2"/>
  <c r="U65" i="2"/>
  <c r="X65" i="2"/>
  <c r="U66" i="2"/>
  <c r="X66" i="2"/>
  <c r="U67" i="2"/>
  <c r="X67" i="2"/>
  <c r="U68" i="2"/>
  <c r="X68" i="2"/>
  <c r="U69" i="2"/>
  <c r="X69" i="2"/>
  <c r="U70" i="2"/>
  <c r="X70" i="2"/>
  <c r="U71" i="2"/>
  <c r="X71" i="2"/>
  <c r="U72" i="2"/>
  <c r="X72" i="2"/>
  <c r="U73" i="2"/>
  <c r="X73" i="2"/>
  <c r="U74" i="2"/>
  <c r="X74" i="2"/>
  <c r="U75" i="2"/>
  <c r="X75" i="2"/>
  <c r="U76" i="2"/>
  <c r="X76" i="2"/>
  <c r="U108" i="2"/>
  <c r="X108" i="2"/>
  <c r="R14" i="2"/>
  <c r="R15" i="2"/>
  <c r="R16" i="2"/>
  <c r="R17" i="2"/>
  <c r="T17" i="2" s="1"/>
  <c r="R18" i="2"/>
  <c r="T18" i="2" s="1"/>
  <c r="R19" i="2"/>
  <c r="T19" i="2" s="1"/>
  <c r="R20" i="2"/>
  <c r="T20" i="2" s="1"/>
  <c r="R21" i="2"/>
  <c r="T21" i="2" s="1"/>
  <c r="R22" i="2"/>
  <c r="T22" i="2" s="1"/>
  <c r="R23" i="2"/>
  <c r="T23" i="2" s="1"/>
  <c r="R24" i="2"/>
  <c r="T24" i="2" s="1"/>
  <c r="R25" i="2"/>
  <c r="T25" i="2" s="1"/>
  <c r="R26" i="2"/>
  <c r="W26" i="2" s="1"/>
  <c r="R27" i="2"/>
  <c r="T27" i="2" s="1"/>
  <c r="R28" i="2"/>
  <c r="W28" i="2" s="1"/>
  <c r="R29" i="2"/>
  <c r="W29" i="2" s="1"/>
  <c r="R30" i="2"/>
  <c r="T30" i="2" s="1"/>
  <c r="R31" i="2"/>
  <c r="T31" i="2" s="1"/>
  <c r="R32" i="2"/>
  <c r="T32" i="2" s="1"/>
  <c r="R33" i="2"/>
  <c r="T33" i="2" s="1"/>
  <c r="R34" i="2"/>
  <c r="W34" i="2" s="1"/>
  <c r="R35" i="2"/>
  <c r="T35" i="2" s="1"/>
  <c r="R36" i="2"/>
  <c r="W36" i="2" s="1"/>
  <c r="R37" i="2"/>
  <c r="T37" i="2" s="1"/>
  <c r="R38" i="2"/>
  <c r="T38" i="2" s="1"/>
  <c r="R39" i="2"/>
  <c r="T39" i="2" s="1"/>
  <c r="R40" i="2"/>
  <c r="T40" i="2" s="1"/>
  <c r="R41" i="2"/>
  <c r="T41" i="2" s="1"/>
  <c r="R42" i="2"/>
  <c r="W42" i="2" s="1"/>
  <c r="R43" i="2"/>
  <c r="T43" i="2" s="1"/>
  <c r="R44" i="2"/>
  <c r="W44" i="2" s="1"/>
  <c r="R45" i="2"/>
  <c r="T45" i="2" s="1"/>
  <c r="R46" i="2"/>
  <c r="T46" i="2" s="1"/>
  <c r="R47" i="2"/>
  <c r="T47" i="2" s="1"/>
  <c r="R48" i="2"/>
  <c r="T48" i="2" s="1"/>
  <c r="R49" i="2"/>
  <c r="T49" i="2" s="1"/>
  <c r="R50" i="2"/>
  <c r="W50" i="2" s="1"/>
  <c r="R51" i="2"/>
  <c r="T51" i="2" s="1"/>
  <c r="R52" i="2"/>
  <c r="W52" i="2" s="1"/>
  <c r="R53" i="2"/>
  <c r="T53" i="2" s="1"/>
  <c r="R54" i="2"/>
  <c r="T54" i="2" s="1"/>
  <c r="R55" i="2"/>
  <c r="T55" i="2" s="1"/>
  <c r="R56" i="2"/>
  <c r="T56" i="2" s="1"/>
  <c r="R57" i="2"/>
  <c r="T57" i="2" s="1"/>
  <c r="R58" i="2"/>
  <c r="W58" i="2" s="1"/>
  <c r="R59" i="2"/>
  <c r="T59" i="2" s="1"/>
  <c r="R60" i="2"/>
  <c r="W60" i="2" s="1"/>
  <c r="R61" i="2"/>
  <c r="W61" i="2" s="1"/>
  <c r="R62" i="2"/>
  <c r="W62" i="2" s="1"/>
  <c r="R63" i="2"/>
  <c r="T63" i="2" s="1"/>
  <c r="R64" i="2"/>
  <c r="T64" i="2" s="1"/>
  <c r="R65" i="2"/>
  <c r="T65" i="2" s="1"/>
  <c r="R66" i="2"/>
  <c r="W66" i="2" s="1"/>
  <c r="R67" i="2"/>
  <c r="T67" i="2" s="1"/>
  <c r="R68" i="2"/>
  <c r="W68" i="2" s="1"/>
  <c r="R69" i="2"/>
  <c r="T69" i="2" s="1"/>
  <c r="R70" i="2"/>
  <c r="W70" i="2" s="1"/>
  <c r="R71" i="2"/>
  <c r="T71" i="2" s="1"/>
  <c r="R72" i="2"/>
  <c r="T72" i="2" s="1"/>
  <c r="R73" i="2"/>
  <c r="T73" i="2" s="1"/>
  <c r="R74" i="2"/>
  <c r="W74" i="2" s="1"/>
  <c r="R75" i="2"/>
  <c r="T75" i="2" s="1"/>
  <c r="R76" i="2"/>
  <c r="W76" i="2" s="1"/>
  <c r="R108" i="2"/>
  <c r="T108" i="2" s="1"/>
  <c r="O10" i="2"/>
  <c r="V11" i="2"/>
  <c r="V12" i="2"/>
  <c r="V14" i="2"/>
  <c r="X14" i="2" s="1"/>
  <c r="V15" i="2"/>
  <c r="X15" i="2" s="1"/>
  <c r="V16" i="2"/>
  <c r="X16" i="2" s="1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106" i="2"/>
  <c r="V107" i="2"/>
  <c r="V108" i="2"/>
  <c r="X11" i="2" l="1"/>
  <c r="W11" i="2"/>
  <c r="W12" i="2"/>
  <c r="X12" i="2"/>
  <c r="T16" i="2"/>
  <c r="T15" i="2"/>
  <c r="T14" i="2"/>
  <c r="W55" i="2"/>
  <c r="W47" i="2"/>
  <c r="W69" i="2"/>
  <c r="W18" i="2"/>
  <c r="W20" i="2"/>
  <c r="W23" i="2"/>
  <c r="N110" i="2"/>
  <c r="T70" i="2"/>
  <c r="W15" i="2"/>
  <c r="U110" i="2"/>
  <c r="J17" i="3" s="1"/>
  <c r="S110" i="2"/>
  <c r="J15" i="3" s="1"/>
  <c r="W71" i="2"/>
  <c r="V110" i="2"/>
  <c r="J24" i="3" s="1"/>
  <c r="W31" i="2"/>
  <c r="O110" i="2"/>
  <c r="W63" i="2"/>
  <c r="T61" i="2"/>
  <c r="T44" i="2"/>
  <c r="W37" i="2"/>
  <c r="T29" i="2"/>
  <c r="T52" i="2"/>
  <c r="W45" i="2"/>
  <c r="W39" i="2"/>
  <c r="T62" i="2"/>
  <c r="T60" i="2"/>
  <c r="W53" i="2"/>
  <c r="T28" i="2"/>
  <c r="W21" i="2"/>
  <c r="T68" i="2"/>
  <c r="T76" i="2"/>
  <c r="T36" i="2"/>
  <c r="W108" i="2"/>
  <c r="W72" i="2"/>
  <c r="W64" i="2"/>
  <c r="W56" i="2"/>
  <c r="W48" i="2"/>
  <c r="W40" i="2"/>
  <c r="W32" i="2"/>
  <c r="W24" i="2"/>
  <c r="W16" i="2"/>
  <c r="W75" i="2"/>
  <c r="T74" i="2"/>
  <c r="W67" i="2"/>
  <c r="T66" i="2"/>
  <c r="W59" i="2"/>
  <c r="T58" i="2"/>
  <c r="W51" i="2"/>
  <c r="T50" i="2"/>
  <c r="W43" i="2"/>
  <c r="T42" i="2"/>
  <c r="W35" i="2"/>
  <c r="T34" i="2"/>
  <c r="W27" i="2"/>
  <c r="T26" i="2"/>
  <c r="W19" i="2"/>
  <c r="W54" i="2"/>
  <c r="W46" i="2"/>
  <c r="W14" i="2"/>
  <c r="W73" i="2"/>
  <c r="W65" i="2"/>
  <c r="W57" i="2"/>
  <c r="W49" i="2"/>
  <c r="W41" i="2"/>
  <c r="W33" i="2"/>
  <c r="W25" i="2"/>
  <c r="W17" i="2"/>
  <c r="W38" i="2"/>
  <c r="W30" i="2"/>
  <c r="W22" i="2"/>
  <c r="J33" i="3" l="1"/>
  <c r="I33" i="3" s="1"/>
  <c r="X110" i="2"/>
  <c r="J26" i="3" s="1"/>
  <c r="J35" i="3" s="1"/>
  <c r="I35" i="3" s="1"/>
  <c r="W110" i="2"/>
  <c r="J25" i="3" s="1"/>
  <c r="T110" i="2"/>
  <c r="J16" i="3" s="1"/>
  <c r="J20" i="3" s="1"/>
  <c r="J19" i="3" s="1"/>
  <c r="J34" i="3" l="1"/>
  <c r="I34" i="3" s="1"/>
  <c r="J29" i="3"/>
  <c r="J28" i="3" l="1"/>
  <c r="I36" i="3" s="1"/>
  <c r="J36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<sst xmlns="http://schemas.openxmlformats.org/spreadsheetml/2006/main" count="67" uniqueCount="62">
  <si>
    <t>Payroll Cost Calculator</t>
  </si>
  <si>
    <t xml:space="preserve">This calculator can be used to calculate the increase in the costs to the business for an increase in each employee's wages. </t>
  </si>
  <si>
    <t>The calculator will only work when calculating a percentage increase, so will not work when calculating a raise in £.</t>
  </si>
  <si>
    <t xml:space="preserve">For the calculator to function property, you will need the following information: </t>
  </si>
  <si>
    <t>1)</t>
  </si>
  <si>
    <t>Current hourly rate or monthly salary.</t>
  </si>
  <si>
    <t>Average working hours per month.</t>
  </si>
  <si>
    <t>% pay increase for the year.</t>
  </si>
  <si>
    <t>2)</t>
  </si>
  <si>
    <t>3)</t>
  </si>
  <si>
    <t>4)</t>
  </si>
  <si>
    <t>5)</t>
  </si>
  <si>
    <t>Whether they are an apprentice?</t>
  </si>
  <si>
    <t>6)</t>
  </si>
  <si>
    <t>7)</t>
  </si>
  <si>
    <t>Whether they have entorlled into pension?</t>
  </si>
  <si>
    <t>Whether they are on an hourly wage or paid salary?</t>
  </si>
  <si>
    <t>This calculator bases pension calculations on the current minimum legal contribution.</t>
  </si>
  <si>
    <t>If specific advice is required, please get in touch by contacting payroll@wardandcoaccountants.co.uk or visiting www.wardandcoaccountants.co.uk</t>
  </si>
  <si>
    <t>Please note:</t>
  </si>
  <si>
    <t>Whilst the calculations used in this calculator are believed to be accurate, the results are estimates and should only be used as a guideline only.</t>
  </si>
  <si>
    <t>Date of Birth</t>
  </si>
  <si>
    <t>Apprentice?</t>
  </si>
  <si>
    <t>Pension Enrolement?</t>
  </si>
  <si>
    <t>Current Base Pay</t>
  </si>
  <si>
    <t>Average Hours per month</t>
  </si>
  <si>
    <t>% Pay Increase</t>
  </si>
  <si>
    <t>Updated Monthly Pay</t>
  </si>
  <si>
    <t>Updated hourly rate</t>
  </si>
  <si>
    <t>Employee Number/Name</t>
  </si>
  <si>
    <t>Current Pay</t>
  </si>
  <si>
    <t>Current NI</t>
  </si>
  <si>
    <t>Current Pension</t>
  </si>
  <si>
    <t>New Pay</t>
  </si>
  <si>
    <t>New NI</t>
  </si>
  <si>
    <t>New Pension</t>
  </si>
  <si>
    <t>Age at 06/04/2025</t>
  </si>
  <si>
    <t>Salary?</t>
  </si>
  <si>
    <t>Hourly?</t>
  </si>
  <si>
    <t>Estimated Payroll for 2024/25 tax year</t>
  </si>
  <si>
    <t>Gross Wages</t>
  </si>
  <si>
    <t>Employers' National Insurance Contributions</t>
  </si>
  <si>
    <t>Employer Pension Costs</t>
  </si>
  <si>
    <t>Annual Cost</t>
  </si>
  <si>
    <t>Average Monthly Cost</t>
  </si>
  <si>
    <t>Yes</t>
  </si>
  <si>
    <t>Estimated Payroll for 2025/26 tax year</t>
  </si>
  <si>
    <t>Movement between 2024/25 and 2025/26</t>
  </si>
  <si>
    <t>Monthly</t>
  </si>
  <si>
    <t>Annual</t>
  </si>
  <si>
    <t>Gross Wage Movement</t>
  </si>
  <si>
    <t>Employers' National Insurance Contributions Movement</t>
  </si>
  <si>
    <t>Employer Pension Costs Movement</t>
  </si>
  <si>
    <t>Movement in total</t>
  </si>
  <si>
    <t>PAYROLL CALCULATOR</t>
  </si>
  <si>
    <t>National Minimum/ Living Wage for Age</t>
  </si>
  <si>
    <t>This calculator is based on the legislation and guidelines known at the time of publishing.</t>
  </si>
  <si>
    <t>This calculator does not factor in if an employees age change after 6 April 2025 impacts their National Insurance category.</t>
  </si>
  <si>
    <t>Date of birth (DD/MM/YYYY)</t>
  </si>
  <si>
    <t>First year Apprentice?</t>
  </si>
  <si>
    <t>Do you qualify for Employment Allowance?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</si>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</sst>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i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5" fillId="0" borderId="0" xfId="0" applyFont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2" xfId="0" applyFont="1" applyFill="1" applyBorder="1"/>
    <xf numFmtId="0" fontId="7" fillId="2" borderId="3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44" fontId="6" fillId="2" borderId="0" xfId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7" fillId="2" borderId="0" xfId="0" applyFont="1" applyFill="1"/>
    <xf numFmtId="0" fontId="8" fillId="0" borderId="0" xfId="3" applyFont="1" applyAlignment="1">
      <alignment horizontal="center"/>
    </xf>
    <xf numFmtId="0" fontId="8" fillId="0" borderId="0" xfId="3" applyFont="1" applyAlignment="1"/>
    <xf numFmtId="0" fontId="9" fillId="3" borderId="0" xfId="0" applyFont="1" applyFill="1" applyAlignment="1">
      <alignment wrapText="1"/>
    </xf>
    <xf numFmtId="14" fontId="2" fillId="2" borderId="0" xfId="0" applyNumberFormat="1" applyFont="1" applyFill="1"/>
    <xf numFmtId="14" fontId="2" fillId="2" borderId="0" xfId="0" applyNumberFormat="1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2" borderId="0" xfId="0" applyNumberFormat="1" applyFont="1" applyFill="1"/>
    <xf numFmtId="10" fontId="2" fillId="2" borderId="0" xfId="2" applyNumberFormat="1" applyFont="1" applyFill="1"/>
    <xf numFmtId="44" fontId="2" fillId="2" borderId="0" xfId="1" applyFont="1" applyFill="1"/>
    <xf numFmtId="44" fontId="2" fillId="0" borderId="0" xfId="1" applyFont="1"/>
    <xf numFmtId="14" fontId="2" fillId="0" borderId="0" xfId="0" applyNumberFormat="1" applyFont="1"/>
    <xf numFmtId="2" fontId="2" fillId="0" borderId="0" xfId="0" applyNumberFormat="1" applyFont="1"/>
    <xf numFmtId="44" fontId="2" fillId="0" borderId="0" xfId="0" applyNumberFormat="1" applyFont="1"/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0" xfId="0" applyNumberFormat="1" applyFont="1"/>
    <xf numFmtId="10" fontId="2" fillId="0" borderId="0" xfId="2" applyNumberFormat="1" applyFont="1"/>
    <xf numFmtId="0" fontId="2" fillId="0" borderId="1" xfId="0" applyFont="1" applyBorder="1"/>
    <xf numFmtId="44" fontId="2" fillId="0" borderId="1" xfId="1" applyFont="1" applyBorder="1"/>
    <xf numFmtId="164" fontId="2" fillId="0" borderId="5" xfId="0" applyNumberFormat="1" applyFont="1" applyBorder="1"/>
    <xf numFmtId="44" fontId="2" fillId="2" borderId="0" xfId="1" applyFont="1" applyFill="1" applyBorder="1"/>
    <xf numFmtId="44" fontId="2" fillId="2" borderId="0" xfId="0" applyNumberFormat="1" applyFont="1" applyFill="1"/>
    <xf numFmtId="10" fontId="2" fillId="0" borderId="0" xfId="2" applyNumberFormat="1" applyFont="1" applyFill="1"/>
    <xf numFmtId="44" fontId="2" fillId="0" borderId="0" xfId="1" applyFont="1" applyFill="1"/>
    <xf numFmtId="0" fontId="3" fillId="0" borderId="0" xfId="0" applyFont="1"/>
    <xf numFmtId="0" fontId="2" fillId="0" borderId="0" xfId="0" applyFont="1" applyAlignment="1">
      <alignment horizontal="right"/>
    </xf>
    <xf numFmtId="0" fontId="8" fillId="0" borderId="0" xfId="3" applyFont="1" applyAlignment="1">
      <alignment horizontal="center"/>
    </xf>
    <xf numFmtId="0" fontId="4" fillId="0" borderId="0" xfId="3" applyAlignment="1">
      <alignment horizontal="center"/>
    </xf>
    <xf numFmtId="0" fontId="7" fillId="2" borderId="0" xfId="0" applyFont="1" applyFill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ardandcoaccountants.co.uk/services/payrol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546037</xdr:colOff>
      <xdr:row>0</xdr:row>
      <xdr:rowOff>0</xdr:rowOff>
    </xdr:from>
    <xdr:to>
      <xdr:col>13</xdr:col>
      <xdr:colOff>114300</xdr:colOff>
      <xdr:row>6</xdr:row>
      <xdr:rowOff>162241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50DEA-34EB-7E28-A7F9-60800B78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727137" y="0"/>
          <a:ext cx="6064313" cy="130524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01BA-702F-42ED-9108-A0621E7E9178}">
  <sheetPr>
    <tabColor theme="3"/>
  </sheetPr>
  <dimension ref="A1:P37"/>
  <sheetViews>
    <sheetView tabSelected="1" workbookViewId="0">
      <selection activeCell="Q1" sqref="Q1"/>
    </sheetView>
  </sheetViews>
  <sheetFormatPr defaultColWidth="0" defaultRowHeight="15" zeroHeight="1" x14ac:dyDescent="0.25"/>
  <cols>
    <col min="1" max="16" width="8.85546875" style="1" customWidth="1"/>
    <col min="17" max="17" width="8.85546875" style="1" hidden="1" customWidth="1"/>
    <col min="18" max="16384" width="8.85546875" style="1" hidden="1"/>
  </cols>
  <sheetData>
    <row r="1" spans="1:16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x14ac:dyDescent="0.25"/>
    <row r="9" spans="1:16" x14ac:dyDescent="0.25">
      <c r="B9" s="39" t="s">
        <v>0</v>
      </c>
    </row>
    <row r="10" spans="1:16" x14ac:dyDescent="0.25"/>
    <row r="11" spans="1:16" x14ac:dyDescent="0.25">
      <c r="B11" s="1" t="s">
        <v>1</v>
      </c>
    </row>
    <row r="12" spans="1:16" x14ac:dyDescent="0.25"/>
    <row r="13" spans="1:16" x14ac:dyDescent="0.25">
      <c r="B13" s="1" t="s">
        <v>2</v>
      </c>
    </row>
    <row r="14" spans="1:16" x14ac:dyDescent="0.25"/>
    <row r="15" spans="1:16" x14ac:dyDescent="0.25">
      <c r="B15" s="1" t="s">
        <v>3</v>
      </c>
    </row>
    <row r="16" spans="1:16" x14ac:dyDescent="0.25">
      <c r="B16" s="40" t="s">
        <v>4</v>
      </c>
      <c r="C16" s="1" t="s">
        <v>58</v>
      </c>
    </row>
    <row r="17" spans="2:3" x14ac:dyDescent="0.25">
      <c r="B17" s="40" t="s">
        <v>8</v>
      </c>
      <c r="C17" s="1" t="s">
        <v>12</v>
      </c>
    </row>
    <row r="18" spans="2:3" x14ac:dyDescent="0.25">
      <c r="B18" s="40" t="s">
        <v>9</v>
      </c>
      <c r="C18" s="1" t="s">
        <v>16</v>
      </c>
    </row>
    <row r="19" spans="2:3" x14ac:dyDescent="0.25">
      <c r="B19" s="40" t="s">
        <v>10</v>
      </c>
      <c r="C19" s="1" t="s">
        <v>15</v>
      </c>
    </row>
    <row r="20" spans="2:3" x14ac:dyDescent="0.25">
      <c r="B20" s="40" t="s">
        <v>11</v>
      </c>
      <c r="C20" s="1" t="s">
        <v>5</v>
      </c>
    </row>
    <row r="21" spans="2:3" x14ac:dyDescent="0.25">
      <c r="B21" s="40" t="s">
        <v>13</v>
      </c>
      <c r="C21" s="1" t="s">
        <v>6</v>
      </c>
    </row>
    <row r="22" spans="2:3" x14ac:dyDescent="0.25">
      <c r="B22" s="40" t="s">
        <v>14</v>
      </c>
      <c r="C22" s="1" t="s">
        <v>7</v>
      </c>
    </row>
    <row r="23" spans="2:3" x14ac:dyDescent="0.25">
      <c r="B23" s="40"/>
    </row>
    <row r="24" spans="2:3" x14ac:dyDescent="0.25">
      <c r="B24" s="40"/>
    </row>
    <row r="25" spans="2:3" x14ac:dyDescent="0.25"/>
    <row r="26" spans="2:3" x14ac:dyDescent="0.25">
      <c r="B26" s="39" t="s">
        <v>19</v>
      </c>
    </row>
    <row r="27" spans="2:3" x14ac:dyDescent="0.25">
      <c r="C27" s="1" t="s">
        <v>20</v>
      </c>
    </row>
    <row r="28" spans="2:3" x14ac:dyDescent="0.25">
      <c r="C28" s="1" t="s">
        <v>56</v>
      </c>
    </row>
    <row r="29" spans="2:3" x14ac:dyDescent="0.25">
      <c r="C29" s="1" t="s">
        <v>57</v>
      </c>
    </row>
    <row r="30" spans="2:3" x14ac:dyDescent="0.25">
      <c r="C30" s="1" t="s">
        <v>17</v>
      </c>
    </row>
    <row r="31" spans="2:3" x14ac:dyDescent="0.25"/>
    <row r="32" spans="2:3" x14ac:dyDescent="0.25">
      <c r="B32" s="4" t="s">
        <v>18</v>
      </c>
    </row>
    <row r="33" s="1" customFormat="1" x14ac:dyDescent="0.25"/>
    <row r="34" s="1" customFormat="1" hidden="1" x14ac:dyDescent="0.25"/>
    <row r="35" s="1" customFormat="1" hidden="1" x14ac:dyDescent="0.25"/>
    <row r="36" s="1" customFormat="1" hidden="1" x14ac:dyDescent="0.25"/>
    <row r="37" s="1" customFormat="1" hidden="1" x14ac:dyDescent="0.25"/>
  </sheetData>
  <mergeCells count="1">
    <mergeCell ref="A1:P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A499-07BC-492B-A51E-21EEC55D4132}">
  <sheetPr>
    <tabColor theme="9"/>
  </sheetPr>
  <dimension ref="A1:X111"/>
  <sheetViews>
    <sheetView workbookViewId="0">
      <selection activeCell="J17" sqref="J17"/>
    </sheetView>
  </sheetViews>
  <sheetFormatPr defaultColWidth="0" defaultRowHeight="15" zeroHeight="1" x14ac:dyDescent="0.25"/>
  <cols>
    <col min="1" max="1" width="8.85546875" style="1" customWidth="1"/>
    <col min="2" max="2" width="22.28515625" style="1" customWidth="1"/>
    <col min="3" max="3" width="11.28515625" style="1" customWidth="1"/>
    <col min="4" max="4" width="7.42578125" style="1" bestFit="1" customWidth="1"/>
    <col min="5" max="5" width="8" style="1" bestFit="1" customWidth="1"/>
    <col min="6" max="6" width="12.85546875" style="1" customWidth="1"/>
    <col min="7" max="7" width="11.140625" style="1" customWidth="1"/>
    <col min="8" max="8" width="19.28515625" style="1" customWidth="1"/>
    <col min="9" max="9" width="17.28515625" style="1" customWidth="1"/>
    <col min="10" max="10" width="15.42578125" style="1" customWidth="1"/>
    <col min="11" max="11" width="22.7109375" style="1" customWidth="1"/>
    <col min="12" max="12" width="13.85546875" style="1" customWidth="1"/>
    <col min="13" max="13" width="3.42578125" style="1" customWidth="1"/>
    <col min="14" max="14" width="19.140625" style="1" customWidth="1"/>
    <col min="15" max="16" width="18" style="1" customWidth="1"/>
    <col min="17" max="17" width="12.42578125" style="1" hidden="1" customWidth="1"/>
    <col min="18" max="18" width="12" style="1" hidden="1" customWidth="1"/>
    <col min="19" max="19" width="10.42578125" style="1" hidden="1" customWidth="1"/>
    <col min="20" max="20" width="10.28515625" style="1" hidden="1" customWidth="1"/>
    <col min="21" max="21" width="9" style="1" hidden="1" customWidth="1"/>
    <col min="22" max="22" width="10.42578125" style="1" hidden="1" customWidth="1"/>
    <col min="23" max="23" width="10.28515625" style="1" hidden="1" customWidth="1"/>
    <col min="24" max="24" width="9" style="1" hidden="1" customWidth="1"/>
    <col min="25" max="16384" width="8.85546875" style="1" hidden="1"/>
  </cols>
  <sheetData>
    <row r="1" spans="1:24" x14ac:dyDescent="0.25">
      <c r="A1" s="41" t="e" vm="1">
        <v>#VALUE!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6"/>
      <c r="Q1" s="17"/>
      <c r="R1" s="17"/>
      <c r="S1" s="17"/>
      <c r="T1" s="17"/>
      <c r="U1" s="17"/>
      <c r="V1" s="17"/>
    </row>
    <row r="2" spans="1:24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6"/>
      <c r="Q2" s="17"/>
      <c r="R2" s="17"/>
      <c r="S2" s="17"/>
      <c r="T2" s="17"/>
      <c r="U2" s="17"/>
      <c r="V2" s="17"/>
    </row>
    <row r="3" spans="1:24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6"/>
      <c r="Q3" s="17"/>
      <c r="R3" s="17"/>
      <c r="S3" s="17"/>
      <c r="T3" s="17"/>
      <c r="U3" s="17"/>
      <c r="V3" s="17"/>
    </row>
    <row r="4" spans="1:24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16"/>
      <c r="Q4" s="17"/>
      <c r="R4" s="17"/>
      <c r="S4" s="17"/>
      <c r="T4" s="17"/>
      <c r="U4" s="17"/>
      <c r="V4" s="17"/>
    </row>
    <row r="5" spans="1:24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6"/>
      <c r="Q5" s="17"/>
      <c r="R5" s="17"/>
      <c r="S5" s="17"/>
      <c r="T5" s="17"/>
      <c r="U5" s="17"/>
      <c r="V5" s="17"/>
    </row>
    <row r="6" spans="1:24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6"/>
      <c r="Q6" s="17"/>
      <c r="R6" s="17"/>
      <c r="S6" s="17"/>
      <c r="T6" s="17"/>
      <c r="U6" s="17"/>
      <c r="V6" s="17"/>
    </row>
    <row r="7" spans="1:24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16"/>
      <c r="Q7" s="17"/>
      <c r="R7" s="17"/>
      <c r="S7" s="17"/>
      <c r="T7" s="17"/>
      <c r="U7" s="17"/>
      <c r="V7" s="17"/>
    </row>
    <row r="8" spans="1:24" x14ac:dyDescent="0.25"/>
    <row r="9" spans="1:24" s="18" customFormat="1" ht="28.9" customHeight="1" x14ac:dyDescent="0.25">
      <c r="B9" s="18" t="s">
        <v>29</v>
      </c>
      <c r="C9" s="18" t="s">
        <v>21</v>
      </c>
      <c r="D9" s="18" t="s">
        <v>37</v>
      </c>
      <c r="E9" s="18" t="s">
        <v>38</v>
      </c>
      <c r="F9" s="18" t="s">
        <v>22</v>
      </c>
      <c r="G9" s="18" t="s">
        <v>59</v>
      </c>
      <c r="H9" s="18" t="s">
        <v>23</v>
      </c>
      <c r="I9" s="18" t="s">
        <v>55</v>
      </c>
      <c r="J9" s="18" t="s">
        <v>24</v>
      </c>
      <c r="K9" s="18" t="s">
        <v>25</v>
      </c>
      <c r="L9" s="18" t="s">
        <v>26</v>
      </c>
      <c r="N9" s="18" t="s">
        <v>27</v>
      </c>
      <c r="O9" s="18" t="s">
        <v>28</v>
      </c>
      <c r="R9" s="18" t="s">
        <v>36</v>
      </c>
      <c r="S9" s="18" t="s">
        <v>30</v>
      </c>
      <c r="T9" s="18" t="s">
        <v>31</v>
      </c>
      <c r="U9" s="18" t="s">
        <v>32</v>
      </c>
      <c r="V9" s="18" t="s">
        <v>33</v>
      </c>
      <c r="W9" s="18" t="s">
        <v>34</v>
      </c>
      <c r="X9" s="18" t="s">
        <v>35</v>
      </c>
    </row>
    <row r="10" spans="1:24" x14ac:dyDescent="0.25">
      <c r="B10" s="3" t="s">
        <v>61</v>
      </c>
      <c r="C10" s="19">
        <v>36109</v>
      </c>
      <c r="D10" s="20" t="b">
        <v>1</v>
      </c>
      <c r="E10" s="21" t="b">
        <v>0</v>
      </c>
      <c r="F10" s="21" t="b">
        <v>0</v>
      </c>
      <c r="G10" s="21" t="b">
        <v>0</v>
      </c>
      <c r="H10" s="21" t="b">
        <v>1</v>
      </c>
      <c r="I10" s="22">
        <f t="shared" ref="I10:I17" si="0">IF(C10="","",IF(G10=TRUE,7.55,IF(R10&gt;21,12.21,IF(R10&gt;19,10,7.55))))</f>
        <v>12.21</v>
      </c>
      <c r="J10" s="22">
        <v>2500</v>
      </c>
      <c r="K10" s="3">
        <v>125</v>
      </c>
      <c r="L10" s="23">
        <v>0</v>
      </c>
      <c r="M10" s="3"/>
      <c r="N10" s="24">
        <f>+IF(E10=TRUE,J10*K10*(1+L10),IF(D10=TRUE,J10*(1+L10),""))</f>
        <v>2500</v>
      </c>
      <c r="O10" s="24">
        <f>+IF(E10=TRUE,J10*(1+L10),IF(D10=TRUE,((J10*(1+L10))/K10),""))</f>
        <v>20</v>
      </c>
      <c r="P10" s="25"/>
      <c r="Q10" s="26">
        <v>45753</v>
      </c>
      <c r="R10" s="27">
        <f t="shared" ref="R10:R13" si="1">+IF(C10="",0,(Q10-C10)/365.25)</f>
        <v>26.403832991101986</v>
      </c>
      <c r="S10" s="28">
        <f t="shared" ref="S10:S13" si="2">+IF(E10=TRUE,J10*K10,IF(D10=TRUE,J10,""))</f>
        <v>2500</v>
      </c>
      <c r="T10" s="28">
        <f>+ROUND(IF(R10&lt;21,0,IF(F10=FALSE,IF(R10&lt;25,0,IF(S10&gt;758,(S10-758)*0.138,0)))),2)</f>
        <v>240.4</v>
      </c>
      <c r="U10" s="28">
        <f t="shared" ref="U10:U13" si="3">+ROUND(IF(H10=TRUE,IF(S10&gt;520,(S10-520)*0.03,0),0),2)</f>
        <v>59.4</v>
      </c>
      <c r="V10" s="28">
        <f t="shared" ref="V10:V13" si="4">+N10</f>
        <v>2500</v>
      </c>
      <c r="W10" s="28">
        <f t="shared" ref="W10:W13" si="5">+ROUND(IF(R10&lt;21,0,IF(F10=FALSE,IF(R10&lt;25,0,IF(V10&gt;417,(V10-417)*0.15,0)))),2)</f>
        <v>312.45</v>
      </c>
      <c r="X10" s="28">
        <f t="shared" ref="X10:X13" si="6">+ROUND(IF(H10=TRUE,IF(V10&gt;520,(V10-520)*0.03,0),0),2)</f>
        <v>59.4</v>
      </c>
    </row>
    <row r="11" spans="1:24" x14ac:dyDescent="0.25">
      <c r="C11" s="26"/>
      <c r="D11" s="29" t="b">
        <v>0</v>
      </c>
      <c r="E11" s="29" t="b">
        <v>0</v>
      </c>
      <c r="F11" s="29" t="b">
        <v>0</v>
      </c>
      <c r="G11" s="29" t="b">
        <v>0</v>
      </c>
      <c r="H11" s="29" t="b">
        <v>0</v>
      </c>
      <c r="I11" s="30" t="str">
        <f t="shared" si="0"/>
        <v/>
      </c>
      <c r="J11" s="30"/>
      <c r="L11" s="37"/>
      <c r="N11" s="38" t="str">
        <f t="shared" ref="N11:N17" si="7">+IF(E11=TRUE,J11*K11*(1+L11),IF(D11=TRUE,J11*(1+L11),""))</f>
        <v/>
      </c>
      <c r="O11" s="38" t="str">
        <f t="shared" ref="O11:O18" si="8">+IF(E11=TRUE,J11*(1+L11),IF(D11=TRUE,((J11*(1+L11))/K11),""))</f>
        <v/>
      </c>
      <c r="P11" s="25"/>
      <c r="Q11" s="26">
        <v>45753</v>
      </c>
      <c r="R11" s="27">
        <f t="shared" si="1"/>
        <v>0</v>
      </c>
      <c r="S11" s="28" t="str">
        <f t="shared" si="2"/>
        <v/>
      </c>
      <c r="T11" s="28">
        <f>+ROUND(IF(R11&lt;21,0,IF(F11=FALSE,IF(R11&lt;25,0,IF(S11&gt;758,(S11-758)*0.138,0)))),2)</f>
        <v>0</v>
      </c>
      <c r="U11" s="28">
        <f t="shared" si="3"/>
        <v>0</v>
      </c>
      <c r="V11" s="28" t="str">
        <f t="shared" si="4"/>
        <v/>
      </c>
      <c r="W11" s="28">
        <f t="shared" si="5"/>
        <v>0</v>
      </c>
      <c r="X11" s="28">
        <f t="shared" si="6"/>
        <v>0</v>
      </c>
    </row>
    <row r="12" spans="1:24" x14ac:dyDescent="0.25">
      <c r="C12" s="26"/>
      <c r="D12" s="29" t="b">
        <v>0</v>
      </c>
      <c r="E12" s="29" t="b">
        <v>0</v>
      </c>
      <c r="F12" s="29" t="b">
        <v>0</v>
      </c>
      <c r="G12" s="29" t="b">
        <v>0</v>
      </c>
      <c r="H12" s="29" t="b">
        <v>0</v>
      </c>
      <c r="I12" s="30" t="str">
        <f t="shared" si="0"/>
        <v/>
      </c>
      <c r="J12" s="30"/>
      <c r="L12" s="37"/>
      <c r="N12" s="38" t="str">
        <f t="shared" si="7"/>
        <v/>
      </c>
      <c r="O12" s="38" t="str">
        <f t="shared" si="8"/>
        <v/>
      </c>
      <c r="P12" s="25"/>
      <c r="Q12" s="26">
        <v>45753</v>
      </c>
      <c r="R12" s="27">
        <f t="shared" si="1"/>
        <v>0</v>
      </c>
      <c r="S12" s="28" t="str">
        <f t="shared" si="2"/>
        <v/>
      </c>
      <c r="T12" s="28">
        <f>+ROUND(IF(R12&lt;21,0,IF(F12=FALSE,IF(R12&lt;25,0,IF(S12&gt;758,(S12-758)*0.138,0)))),2)</f>
        <v>0</v>
      </c>
      <c r="U12" s="28">
        <f t="shared" si="3"/>
        <v>0</v>
      </c>
      <c r="V12" s="28" t="str">
        <f t="shared" si="4"/>
        <v/>
      </c>
      <c r="W12" s="28">
        <f t="shared" si="5"/>
        <v>0</v>
      </c>
      <c r="X12" s="28">
        <f t="shared" si="6"/>
        <v>0</v>
      </c>
    </row>
    <row r="13" spans="1:24" x14ac:dyDescent="0.25">
      <c r="C13" s="26"/>
      <c r="D13" s="29" t="b">
        <v>0</v>
      </c>
      <c r="E13" s="29" t="b">
        <v>0</v>
      </c>
      <c r="F13" s="29" t="b">
        <v>0</v>
      </c>
      <c r="G13" s="29" t="b">
        <v>0</v>
      </c>
      <c r="H13" s="29" t="b">
        <v>0</v>
      </c>
      <c r="I13" s="30" t="str">
        <f t="shared" si="0"/>
        <v/>
      </c>
      <c r="J13" s="30"/>
      <c r="L13" s="37"/>
      <c r="N13" s="38" t="str">
        <f t="shared" si="7"/>
        <v/>
      </c>
      <c r="O13" s="38" t="str">
        <f t="shared" si="8"/>
        <v/>
      </c>
      <c r="P13" s="25"/>
      <c r="Q13" s="26">
        <v>45753</v>
      </c>
      <c r="R13" s="27">
        <f t="shared" si="1"/>
        <v>0</v>
      </c>
      <c r="S13" s="28" t="str">
        <f t="shared" si="2"/>
        <v/>
      </c>
      <c r="T13" s="28">
        <f t="shared" ref="T13:T25" si="9">+ROUND(IF(R13&lt;21,0,IF(F13=FALSE,IF(R13&lt;25,0,IF(S13&gt;758,(S13-758)*0.138,0)))),2)</f>
        <v>0</v>
      </c>
      <c r="U13" s="28">
        <f t="shared" si="3"/>
        <v>0</v>
      </c>
      <c r="V13" s="28" t="str">
        <f t="shared" si="4"/>
        <v/>
      </c>
      <c r="W13" s="28">
        <f t="shared" si="5"/>
        <v>0</v>
      </c>
      <c r="X13" s="28">
        <f t="shared" si="6"/>
        <v>0</v>
      </c>
    </row>
    <row r="14" spans="1:24" x14ac:dyDescent="0.25">
      <c r="C14" s="26"/>
      <c r="D14" s="29" t="b">
        <v>0</v>
      </c>
      <c r="E14" s="29" t="b">
        <v>0</v>
      </c>
      <c r="F14" s="29" t="b">
        <v>0</v>
      </c>
      <c r="G14" s="29" t="b">
        <v>0</v>
      </c>
      <c r="H14" s="29" t="b">
        <v>0</v>
      </c>
      <c r="I14" s="30" t="str">
        <f t="shared" si="0"/>
        <v/>
      </c>
      <c r="J14" s="30"/>
      <c r="L14" s="37"/>
      <c r="N14" s="38" t="str">
        <f t="shared" si="7"/>
        <v/>
      </c>
      <c r="O14" s="38" t="str">
        <f t="shared" si="8"/>
        <v/>
      </c>
      <c r="P14" s="25"/>
      <c r="Q14" s="26">
        <v>45753</v>
      </c>
      <c r="R14" s="27">
        <f t="shared" ref="R14:R74" si="10">+IF(C14="",0,(Q14-C14)/365.25)</f>
        <v>0</v>
      </c>
      <c r="S14" s="28" t="str">
        <f t="shared" ref="S14:S74" si="11">+IF(E14=TRUE,J14*K14,IF(D14=TRUE,J14,""))</f>
        <v/>
      </c>
      <c r="T14" s="28">
        <f t="shared" si="9"/>
        <v>0</v>
      </c>
      <c r="U14" s="28">
        <f t="shared" ref="U14" si="12">+ROUND(IF(H14=TRUE,IF(S14&gt;520,(S14-520)*0.03,0),0),2)</f>
        <v>0</v>
      </c>
      <c r="V14" s="28" t="str">
        <f t="shared" ref="V14:V76" si="13">+N14</f>
        <v/>
      </c>
      <c r="W14" s="28">
        <f t="shared" ref="W14:W45" si="14">+ROUND(IF(R14&lt;21,0,IF(F14=FALSE,IF(R14&lt;25,0,IF(V14&gt;417,(V14-417)*0.15,0)))),2)</f>
        <v>0</v>
      </c>
      <c r="X14" s="28">
        <f t="shared" ref="X14:X45" si="15">+ROUND(IF(H14=TRUE,IF(V14&gt;520,(V14-520)*0.03,0),0),2)</f>
        <v>0</v>
      </c>
    </row>
    <row r="15" spans="1:24" x14ac:dyDescent="0.25">
      <c r="C15" s="26"/>
      <c r="D15" s="29" t="b">
        <v>0</v>
      </c>
      <c r="E15" s="29" t="b">
        <v>0</v>
      </c>
      <c r="F15" s="29" t="b">
        <v>0</v>
      </c>
      <c r="G15" s="29" t="b">
        <v>0</v>
      </c>
      <c r="H15" s="29" t="b">
        <v>0</v>
      </c>
      <c r="I15" s="30" t="str">
        <f t="shared" si="0"/>
        <v/>
      </c>
      <c r="J15" s="30"/>
      <c r="L15" s="37"/>
      <c r="N15" s="38" t="str">
        <f t="shared" si="7"/>
        <v/>
      </c>
      <c r="O15" s="38" t="str">
        <f t="shared" si="8"/>
        <v/>
      </c>
      <c r="P15" s="25"/>
      <c r="Q15" s="26">
        <v>45753</v>
      </c>
      <c r="R15" s="27">
        <f t="shared" si="10"/>
        <v>0</v>
      </c>
      <c r="S15" s="28" t="str">
        <f t="shared" si="11"/>
        <v/>
      </c>
      <c r="T15" s="28">
        <f t="shared" si="9"/>
        <v>0</v>
      </c>
      <c r="U15" s="28">
        <f t="shared" ref="U15:U46" si="16">+ROUND(IF(H15=TRUE,IF(S15&gt;520,(S15-520)*0.03,0),0),2)</f>
        <v>0</v>
      </c>
      <c r="V15" s="28" t="str">
        <f t="shared" si="13"/>
        <v/>
      </c>
      <c r="W15" s="28">
        <f t="shared" si="14"/>
        <v>0</v>
      </c>
      <c r="X15" s="28">
        <f t="shared" si="15"/>
        <v>0</v>
      </c>
    </row>
    <row r="16" spans="1:24" x14ac:dyDescent="0.25">
      <c r="C16" s="26"/>
      <c r="D16" s="29" t="b">
        <v>0</v>
      </c>
      <c r="E16" s="29" t="b">
        <v>0</v>
      </c>
      <c r="F16" s="29" t="b">
        <v>0</v>
      </c>
      <c r="G16" s="29" t="b">
        <v>0</v>
      </c>
      <c r="H16" s="29" t="b">
        <v>0</v>
      </c>
      <c r="I16" s="30" t="str">
        <f t="shared" si="0"/>
        <v/>
      </c>
      <c r="J16" s="30"/>
      <c r="L16" s="37"/>
      <c r="N16" s="38" t="str">
        <f t="shared" si="7"/>
        <v/>
      </c>
      <c r="O16" s="38" t="str">
        <f t="shared" si="8"/>
        <v/>
      </c>
      <c r="P16" s="25"/>
      <c r="Q16" s="26">
        <v>45753</v>
      </c>
      <c r="R16" s="27">
        <f t="shared" si="10"/>
        <v>0</v>
      </c>
      <c r="S16" s="28" t="str">
        <f t="shared" si="11"/>
        <v/>
      </c>
      <c r="T16" s="28">
        <f t="shared" si="9"/>
        <v>0</v>
      </c>
      <c r="U16" s="28">
        <f t="shared" si="16"/>
        <v>0</v>
      </c>
      <c r="V16" s="28" t="str">
        <f t="shared" si="13"/>
        <v/>
      </c>
      <c r="W16" s="28">
        <f t="shared" si="14"/>
        <v>0</v>
      </c>
      <c r="X16" s="28">
        <f t="shared" si="15"/>
        <v>0</v>
      </c>
    </row>
    <row r="17" spans="3:24" x14ac:dyDescent="0.25">
      <c r="C17" s="26"/>
      <c r="D17" s="29" t="b">
        <v>0</v>
      </c>
      <c r="E17" s="29" t="b">
        <v>0</v>
      </c>
      <c r="F17" s="29" t="b">
        <v>0</v>
      </c>
      <c r="G17" s="29" t="b">
        <v>0</v>
      </c>
      <c r="H17" s="29" t="b">
        <v>0</v>
      </c>
      <c r="I17" s="30" t="str">
        <f t="shared" si="0"/>
        <v/>
      </c>
      <c r="J17" s="30"/>
      <c r="L17" s="31"/>
      <c r="N17" s="38" t="str">
        <f t="shared" si="7"/>
        <v/>
      </c>
      <c r="O17" s="38" t="str">
        <f t="shared" si="8"/>
        <v/>
      </c>
      <c r="P17" s="25"/>
      <c r="Q17" s="26">
        <v>45753</v>
      </c>
      <c r="R17" s="27">
        <f t="shared" si="10"/>
        <v>0</v>
      </c>
      <c r="S17" s="28" t="str">
        <f t="shared" si="11"/>
        <v/>
      </c>
      <c r="T17" s="28">
        <f t="shared" si="9"/>
        <v>0</v>
      </c>
      <c r="U17" s="28">
        <f t="shared" si="16"/>
        <v>0</v>
      </c>
      <c r="V17" s="28" t="str">
        <f t="shared" si="13"/>
        <v/>
      </c>
      <c r="W17" s="28">
        <f t="shared" si="14"/>
        <v>0</v>
      </c>
      <c r="X17" s="28">
        <f t="shared" si="15"/>
        <v>0</v>
      </c>
    </row>
    <row r="18" spans="3:24" x14ac:dyDescent="0.25">
      <c r="C18" s="26"/>
      <c r="D18" s="29" t="b">
        <v>0</v>
      </c>
      <c r="E18" s="29" t="b">
        <v>0</v>
      </c>
      <c r="F18" s="29" t="b">
        <v>0</v>
      </c>
      <c r="G18" s="29" t="b">
        <v>0</v>
      </c>
      <c r="H18" s="29" t="b">
        <v>0</v>
      </c>
      <c r="I18" s="30" t="str">
        <f t="shared" ref="I18:I77" si="17">IF(C18="","",IF(G18=TRUE,7.55,IF(R18&gt;21,12.21,IF(R18&gt;19,10,7.55))))</f>
        <v/>
      </c>
      <c r="J18" s="30"/>
      <c r="L18" s="31"/>
      <c r="N18" s="25" t="str">
        <f t="shared" ref="N18:N77" si="18">+IF(E18=TRUE,J18*K18*(1+L18),IF(D18=TRUE,J18*(1+L18),""))</f>
        <v/>
      </c>
      <c r="O18" s="38" t="str">
        <f t="shared" si="8"/>
        <v/>
      </c>
      <c r="P18" s="25"/>
      <c r="Q18" s="26">
        <v>45753</v>
      </c>
      <c r="R18" s="27">
        <f t="shared" si="10"/>
        <v>0</v>
      </c>
      <c r="S18" s="28" t="str">
        <f t="shared" si="11"/>
        <v/>
      </c>
      <c r="T18" s="28">
        <f t="shared" si="9"/>
        <v>0</v>
      </c>
      <c r="U18" s="28">
        <f t="shared" si="16"/>
        <v>0</v>
      </c>
      <c r="V18" s="28" t="str">
        <f t="shared" si="13"/>
        <v/>
      </c>
      <c r="W18" s="28">
        <f t="shared" si="14"/>
        <v>0</v>
      </c>
      <c r="X18" s="28">
        <f t="shared" si="15"/>
        <v>0</v>
      </c>
    </row>
    <row r="19" spans="3:24" x14ac:dyDescent="0.25">
      <c r="C19" s="26"/>
      <c r="D19" s="29" t="b">
        <v>0</v>
      </c>
      <c r="E19" s="29" t="b">
        <v>0</v>
      </c>
      <c r="F19" s="29" t="b">
        <v>0</v>
      </c>
      <c r="G19" s="29" t="b">
        <v>0</v>
      </c>
      <c r="H19" s="29" t="b">
        <v>0</v>
      </c>
      <c r="I19" s="30" t="str">
        <f t="shared" si="17"/>
        <v/>
      </c>
      <c r="J19" s="30"/>
      <c r="L19" s="31"/>
      <c r="N19" s="25" t="str">
        <f t="shared" si="18"/>
        <v/>
      </c>
      <c r="O19" s="25" t="str">
        <f t="shared" ref="O19:O78" si="19">+IF(E19=TRUE,J19*(1+L19),IF(D19=TRUE,((J19*(1+L19))/K19),""))</f>
        <v/>
      </c>
      <c r="P19" s="25"/>
      <c r="Q19" s="26">
        <v>45753</v>
      </c>
      <c r="R19" s="27">
        <f t="shared" si="10"/>
        <v>0</v>
      </c>
      <c r="S19" s="28" t="str">
        <f t="shared" si="11"/>
        <v/>
      </c>
      <c r="T19" s="28">
        <f t="shared" si="9"/>
        <v>0</v>
      </c>
      <c r="U19" s="28">
        <f t="shared" si="16"/>
        <v>0</v>
      </c>
      <c r="V19" s="28" t="str">
        <f t="shared" si="13"/>
        <v/>
      </c>
      <c r="W19" s="28">
        <f t="shared" si="14"/>
        <v>0</v>
      </c>
      <c r="X19" s="28">
        <f t="shared" si="15"/>
        <v>0</v>
      </c>
    </row>
    <row r="20" spans="3:24" x14ac:dyDescent="0.25">
      <c r="C20" s="26"/>
      <c r="D20" s="29" t="b">
        <v>0</v>
      </c>
      <c r="E20" s="29" t="b">
        <v>0</v>
      </c>
      <c r="F20" s="29" t="b">
        <v>0</v>
      </c>
      <c r="G20" s="29" t="b">
        <v>0</v>
      </c>
      <c r="H20" s="29" t="b">
        <v>0</v>
      </c>
      <c r="I20" s="30" t="str">
        <f t="shared" si="17"/>
        <v/>
      </c>
      <c r="J20" s="30"/>
      <c r="L20" s="31"/>
      <c r="N20" s="25" t="str">
        <f t="shared" si="18"/>
        <v/>
      </c>
      <c r="O20" s="25" t="str">
        <f t="shared" si="19"/>
        <v/>
      </c>
      <c r="P20" s="25"/>
      <c r="Q20" s="26">
        <v>45753</v>
      </c>
      <c r="R20" s="27">
        <f t="shared" si="10"/>
        <v>0</v>
      </c>
      <c r="S20" s="28" t="str">
        <f t="shared" si="11"/>
        <v/>
      </c>
      <c r="T20" s="28">
        <f t="shared" si="9"/>
        <v>0</v>
      </c>
      <c r="U20" s="28">
        <f t="shared" si="16"/>
        <v>0</v>
      </c>
      <c r="V20" s="28" t="str">
        <f t="shared" si="13"/>
        <v/>
      </c>
      <c r="W20" s="28">
        <f t="shared" si="14"/>
        <v>0</v>
      </c>
      <c r="X20" s="28">
        <f t="shared" si="15"/>
        <v>0</v>
      </c>
    </row>
    <row r="21" spans="3:24" x14ac:dyDescent="0.25">
      <c r="C21" s="26"/>
      <c r="D21" s="29" t="b">
        <v>0</v>
      </c>
      <c r="E21" s="29" t="b">
        <v>0</v>
      </c>
      <c r="F21" s="29" t="b">
        <v>0</v>
      </c>
      <c r="G21" s="29" t="b">
        <v>0</v>
      </c>
      <c r="H21" s="29" t="b">
        <v>0</v>
      </c>
      <c r="I21" s="30" t="str">
        <f t="shared" si="17"/>
        <v/>
      </c>
      <c r="J21" s="30"/>
      <c r="L21" s="31"/>
      <c r="N21" s="25" t="str">
        <f t="shared" si="18"/>
        <v/>
      </c>
      <c r="O21" s="25" t="str">
        <f t="shared" si="19"/>
        <v/>
      </c>
      <c r="P21" s="25"/>
      <c r="Q21" s="26">
        <v>45753</v>
      </c>
      <c r="R21" s="27">
        <f t="shared" si="10"/>
        <v>0</v>
      </c>
      <c r="S21" s="28" t="str">
        <f t="shared" si="11"/>
        <v/>
      </c>
      <c r="T21" s="28">
        <f t="shared" si="9"/>
        <v>0</v>
      </c>
      <c r="U21" s="28">
        <f t="shared" si="16"/>
        <v>0</v>
      </c>
      <c r="V21" s="28" t="str">
        <f t="shared" si="13"/>
        <v/>
      </c>
      <c r="W21" s="28">
        <f t="shared" si="14"/>
        <v>0</v>
      </c>
      <c r="X21" s="28">
        <f t="shared" si="15"/>
        <v>0</v>
      </c>
    </row>
    <row r="22" spans="3:24" x14ac:dyDescent="0.25">
      <c r="C22" s="26"/>
      <c r="D22" s="29" t="b">
        <v>0</v>
      </c>
      <c r="E22" s="29" t="b">
        <v>0</v>
      </c>
      <c r="F22" s="29" t="b">
        <v>0</v>
      </c>
      <c r="G22" s="29" t="b">
        <v>0</v>
      </c>
      <c r="H22" s="29" t="b">
        <v>0</v>
      </c>
      <c r="I22" s="30" t="str">
        <f t="shared" si="17"/>
        <v/>
      </c>
      <c r="J22" s="30"/>
      <c r="L22" s="31"/>
      <c r="N22" s="25" t="str">
        <f t="shared" si="18"/>
        <v/>
      </c>
      <c r="O22" s="25" t="str">
        <f t="shared" si="19"/>
        <v/>
      </c>
      <c r="P22" s="25"/>
      <c r="Q22" s="26">
        <v>45753</v>
      </c>
      <c r="R22" s="27">
        <f t="shared" si="10"/>
        <v>0</v>
      </c>
      <c r="S22" s="28" t="str">
        <f t="shared" si="11"/>
        <v/>
      </c>
      <c r="T22" s="28">
        <f t="shared" si="9"/>
        <v>0</v>
      </c>
      <c r="U22" s="28">
        <f t="shared" si="16"/>
        <v>0</v>
      </c>
      <c r="V22" s="28" t="str">
        <f t="shared" si="13"/>
        <v/>
      </c>
      <c r="W22" s="28">
        <f t="shared" si="14"/>
        <v>0</v>
      </c>
      <c r="X22" s="28">
        <f t="shared" si="15"/>
        <v>0</v>
      </c>
    </row>
    <row r="23" spans="3:24" x14ac:dyDescent="0.25">
      <c r="C23" s="26"/>
      <c r="D23" s="29" t="b">
        <v>0</v>
      </c>
      <c r="E23" s="29" t="b">
        <v>0</v>
      </c>
      <c r="F23" s="29" t="b">
        <v>0</v>
      </c>
      <c r="G23" s="29" t="b">
        <v>0</v>
      </c>
      <c r="H23" s="29" t="b">
        <v>0</v>
      </c>
      <c r="I23" s="30" t="str">
        <f t="shared" si="17"/>
        <v/>
      </c>
      <c r="J23" s="30"/>
      <c r="L23" s="31"/>
      <c r="N23" s="25" t="str">
        <f t="shared" si="18"/>
        <v/>
      </c>
      <c r="O23" s="25" t="str">
        <f t="shared" si="19"/>
        <v/>
      </c>
      <c r="P23" s="25"/>
      <c r="Q23" s="26">
        <v>45753</v>
      </c>
      <c r="R23" s="27">
        <f t="shared" si="10"/>
        <v>0</v>
      </c>
      <c r="S23" s="28" t="str">
        <f t="shared" si="11"/>
        <v/>
      </c>
      <c r="T23" s="28">
        <f t="shared" si="9"/>
        <v>0</v>
      </c>
      <c r="U23" s="28">
        <f t="shared" si="16"/>
        <v>0</v>
      </c>
      <c r="V23" s="28" t="str">
        <f t="shared" si="13"/>
        <v/>
      </c>
      <c r="W23" s="28">
        <f t="shared" si="14"/>
        <v>0</v>
      </c>
      <c r="X23" s="28">
        <f t="shared" si="15"/>
        <v>0</v>
      </c>
    </row>
    <row r="24" spans="3:24" x14ac:dyDescent="0.25">
      <c r="D24" s="29" t="b">
        <v>0</v>
      </c>
      <c r="E24" s="29" t="b">
        <v>0</v>
      </c>
      <c r="F24" s="29" t="b">
        <v>0</v>
      </c>
      <c r="G24" s="29" t="b">
        <v>0</v>
      </c>
      <c r="H24" s="29" t="b">
        <v>0</v>
      </c>
      <c r="I24" s="30" t="str">
        <f t="shared" si="17"/>
        <v/>
      </c>
      <c r="J24" s="30"/>
      <c r="L24" s="31"/>
      <c r="N24" s="25" t="str">
        <f t="shared" si="18"/>
        <v/>
      </c>
      <c r="O24" s="25" t="str">
        <f t="shared" si="19"/>
        <v/>
      </c>
      <c r="P24" s="25"/>
      <c r="Q24" s="26">
        <v>45753</v>
      </c>
      <c r="R24" s="27">
        <f t="shared" si="10"/>
        <v>0</v>
      </c>
      <c r="S24" s="28" t="str">
        <f t="shared" si="11"/>
        <v/>
      </c>
      <c r="T24" s="28">
        <f t="shared" si="9"/>
        <v>0</v>
      </c>
      <c r="U24" s="28">
        <f t="shared" si="16"/>
        <v>0</v>
      </c>
      <c r="V24" s="28" t="str">
        <f t="shared" si="13"/>
        <v/>
      </c>
      <c r="W24" s="28">
        <f t="shared" si="14"/>
        <v>0</v>
      </c>
      <c r="X24" s="28">
        <f t="shared" si="15"/>
        <v>0</v>
      </c>
    </row>
    <row r="25" spans="3:24" x14ac:dyDescent="0.25">
      <c r="D25" s="29" t="b">
        <v>0</v>
      </c>
      <c r="E25" s="29" t="b">
        <v>0</v>
      </c>
      <c r="F25" s="29" t="b">
        <v>0</v>
      </c>
      <c r="G25" s="29" t="b">
        <v>0</v>
      </c>
      <c r="H25" s="29" t="b">
        <v>0</v>
      </c>
      <c r="I25" s="30" t="str">
        <f t="shared" si="17"/>
        <v/>
      </c>
      <c r="J25" s="30"/>
      <c r="L25" s="31"/>
      <c r="N25" s="25" t="str">
        <f t="shared" si="18"/>
        <v/>
      </c>
      <c r="O25" s="25" t="str">
        <f t="shared" si="19"/>
        <v/>
      </c>
      <c r="P25" s="25"/>
      <c r="Q25" s="26">
        <v>45753</v>
      </c>
      <c r="R25" s="27">
        <f t="shared" si="10"/>
        <v>0</v>
      </c>
      <c r="S25" s="28" t="str">
        <f t="shared" si="11"/>
        <v/>
      </c>
      <c r="T25" s="28">
        <f t="shared" si="9"/>
        <v>0</v>
      </c>
      <c r="U25" s="28">
        <f t="shared" si="16"/>
        <v>0</v>
      </c>
      <c r="V25" s="28" t="str">
        <f t="shared" si="13"/>
        <v/>
      </c>
      <c r="W25" s="28">
        <f t="shared" si="14"/>
        <v>0</v>
      </c>
      <c r="X25" s="28">
        <f t="shared" si="15"/>
        <v>0</v>
      </c>
    </row>
    <row r="26" spans="3:24" x14ac:dyDescent="0.25">
      <c r="D26" s="29" t="b">
        <v>0</v>
      </c>
      <c r="E26" s="29" t="b">
        <v>0</v>
      </c>
      <c r="F26" s="29" t="b">
        <v>0</v>
      </c>
      <c r="G26" s="29" t="b">
        <v>0</v>
      </c>
      <c r="H26" s="29" t="b">
        <v>0</v>
      </c>
      <c r="I26" s="30" t="str">
        <f t="shared" si="17"/>
        <v/>
      </c>
      <c r="J26" s="30"/>
      <c r="L26" s="31"/>
      <c r="N26" s="25" t="str">
        <f t="shared" si="18"/>
        <v/>
      </c>
      <c r="O26" s="25" t="str">
        <f t="shared" si="19"/>
        <v/>
      </c>
      <c r="P26" s="25"/>
      <c r="Q26" s="26">
        <v>45753</v>
      </c>
      <c r="R26" s="27">
        <f t="shared" si="10"/>
        <v>0</v>
      </c>
      <c r="S26" s="28" t="str">
        <f t="shared" si="11"/>
        <v/>
      </c>
      <c r="T26" s="28">
        <f t="shared" ref="T26:T41" si="20">+ROUND(IF(R26&lt;21,0,IF(F26=FALSE,IF(R26&lt;25,0,IF(S26&gt;758,(S26-758)*0.138,0)))),2)</f>
        <v>0</v>
      </c>
      <c r="U26" s="28">
        <f t="shared" si="16"/>
        <v>0</v>
      </c>
      <c r="V26" s="28" t="str">
        <f t="shared" si="13"/>
        <v/>
      </c>
      <c r="W26" s="28">
        <f t="shared" si="14"/>
        <v>0</v>
      </c>
      <c r="X26" s="28">
        <f t="shared" si="15"/>
        <v>0</v>
      </c>
    </row>
    <row r="27" spans="3:24" x14ac:dyDescent="0.25">
      <c r="D27" s="29" t="b">
        <v>0</v>
      </c>
      <c r="E27" s="29" t="b">
        <v>0</v>
      </c>
      <c r="F27" s="29" t="b">
        <v>0</v>
      </c>
      <c r="G27" s="29" t="b">
        <v>0</v>
      </c>
      <c r="H27" s="29" t="b">
        <v>0</v>
      </c>
      <c r="I27" s="30" t="str">
        <f t="shared" si="17"/>
        <v/>
      </c>
      <c r="J27" s="30"/>
      <c r="L27" s="31"/>
      <c r="N27" s="25" t="str">
        <f t="shared" si="18"/>
        <v/>
      </c>
      <c r="O27" s="25" t="str">
        <f t="shared" si="19"/>
        <v/>
      </c>
      <c r="P27" s="25"/>
      <c r="Q27" s="26">
        <v>45753</v>
      </c>
      <c r="R27" s="27">
        <f t="shared" si="10"/>
        <v>0</v>
      </c>
      <c r="S27" s="28" t="str">
        <f t="shared" si="11"/>
        <v/>
      </c>
      <c r="T27" s="28">
        <f t="shared" si="20"/>
        <v>0</v>
      </c>
      <c r="U27" s="28">
        <f t="shared" si="16"/>
        <v>0</v>
      </c>
      <c r="V27" s="28" t="str">
        <f t="shared" si="13"/>
        <v/>
      </c>
      <c r="W27" s="28">
        <f t="shared" si="14"/>
        <v>0</v>
      </c>
      <c r="X27" s="28">
        <f t="shared" si="15"/>
        <v>0</v>
      </c>
    </row>
    <row r="28" spans="3:24" x14ac:dyDescent="0.25">
      <c r="D28" s="29" t="b">
        <v>0</v>
      </c>
      <c r="E28" s="29" t="b">
        <v>0</v>
      </c>
      <c r="F28" s="29" t="b">
        <v>0</v>
      </c>
      <c r="G28" s="29" t="b">
        <v>0</v>
      </c>
      <c r="H28" s="29" t="b">
        <v>0</v>
      </c>
      <c r="I28" s="30" t="str">
        <f t="shared" si="17"/>
        <v/>
      </c>
      <c r="J28" s="30"/>
      <c r="L28" s="31"/>
      <c r="N28" s="25" t="str">
        <f t="shared" si="18"/>
        <v/>
      </c>
      <c r="O28" s="25" t="str">
        <f t="shared" si="19"/>
        <v/>
      </c>
      <c r="P28" s="25"/>
      <c r="Q28" s="26">
        <v>45753</v>
      </c>
      <c r="R28" s="27">
        <f t="shared" si="10"/>
        <v>0</v>
      </c>
      <c r="S28" s="28" t="str">
        <f t="shared" si="11"/>
        <v/>
      </c>
      <c r="T28" s="28">
        <f t="shared" si="20"/>
        <v>0</v>
      </c>
      <c r="U28" s="28">
        <f t="shared" si="16"/>
        <v>0</v>
      </c>
      <c r="V28" s="28" t="str">
        <f t="shared" si="13"/>
        <v/>
      </c>
      <c r="W28" s="28">
        <f t="shared" si="14"/>
        <v>0</v>
      </c>
      <c r="X28" s="28">
        <f t="shared" si="15"/>
        <v>0</v>
      </c>
    </row>
    <row r="29" spans="3:24" x14ac:dyDescent="0.25">
      <c r="D29" s="29" t="b">
        <v>0</v>
      </c>
      <c r="E29" s="29" t="b">
        <v>0</v>
      </c>
      <c r="F29" s="29" t="b">
        <v>0</v>
      </c>
      <c r="G29" s="29" t="b">
        <v>0</v>
      </c>
      <c r="H29" s="29" t="b">
        <v>0</v>
      </c>
      <c r="I29" s="30" t="str">
        <f t="shared" si="17"/>
        <v/>
      </c>
      <c r="J29" s="30"/>
      <c r="L29" s="31"/>
      <c r="N29" s="25" t="str">
        <f t="shared" si="18"/>
        <v/>
      </c>
      <c r="O29" s="25" t="str">
        <f t="shared" si="19"/>
        <v/>
      </c>
      <c r="P29" s="25"/>
      <c r="Q29" s="26">
        <v>45753</v>
      </c>
      <c r="R29" s="27">
        <f t="shared" si="10"/>
        <v>0</v>
      </c>
      <c r="S29" s="28" t="str">
        <f t="shared" si="11"/>
        <v/>
      </c>
      <c r="T29" s="28">
        <f t="shared" si="20"/>
        <v>0</v>
      </c>
      <c r="U29" s="28">
        <f t="shared" si="16"/>
        <v>0</v>
      </c>
      <c r="V29" s="28" t="str">
        <f t="shared" si="13"/>
        <v/>
      </c>
      <c r="W29" s="28">
        <f t="shared" si="14"/>
        <v>0</v>
      </c>
      <c r="X29" s="28">
        <f t="shared" si="15"/>
        <v>0</v>
      </c>
    </row>
    <row r="30" spans="3:24" x14ac:dyDescent="0.25">
      <c r="D30" s="29" t="b">
        <v>0</v>
      </c>
      <c r="E30" s="29" t="b">
        <v>0</v>
      </c>
      <c r="F30" s="29" t="b">
        <v>0</v>
      </c>
      <c r="G30" s="29" t="b">
        <v>0</v>
      </c>
      <c r="H30" s="29" t="b">
        <v>0</v>
      </c>
      <c r="I30" s="30" t="str">
        <f t="shared" si="17"/>
        <v/>
      </c>
      <c r="J30" s="30"/>
      <c r="L30" s="31"/>
      <c r="N30" s="25" t="str">
        <f t="shared" si="18"/>
        <v/>
      </c>
      <c r="O30" s="25" t="str">
        <f t="shared" si="19"/>
        <v/>
      </c>
      <c r="P30" s="25"/>
      <c r="Q30" s="26">
        <v>45753</v>
      </c>
      <c r="R30" s="27">
        <f t="shared" si="10"/>
        <v>0</v>
      </c>
      <c r="S30" s="28" t="str">
        <f t="shared" si="11"/>
        <v/>
      </c>
      <c r="T30" s="28">
        <f t="shared" si="20"/>
        <v>0</v>
      </c>
      <c r="U30" s="28">
        <f t="shared" si="16"/>
        <v>0</v>
      </c>
      <c r="V30" s="28" t="str">
        <f t="shared" si="13"/>
        <v/>
      </c>
      <c r="W30" s="28">
        <f t="shared" si="14"/>
        <v>0</v>
      </c>
      <c r="X30" s="28">
        <f t="shared" si="15"/>
        <v>0</v>
      </c>
    </row>
    <row r="31" spans="3:24" x14ac:dyDescent="0.25">
      <c r="D31" s="29" t="b">
        <v>0</v>
      </c>
      <c r="E31" s="29" t="b">
        <v>0</v>
      </c>
      <c r="F31" s="29" t="b">
        <v>0</v>
      </c>
      <c r="G31" s="29" t="b">
        <v>0</v>
      </c>
      <c r="H31" s="29" t="b">
        <v>0</v>
      </c>
      <c r="I31" s="30" t="str">
        <f t="shared" si="17"/>
        <v/>
      </c>
      <c r="J31" s="30"/>
      <c r="L31" s="31"/>
      <c r="N31" s="25" t="str">
        <f t="shared" si="18"/>
        <v/>
      </c>
      <c r="O31" s="25" t="str">
        <f t="shared" si="19"/>
        <v/>
      </c>
      <c r="P31" s="25"/>
      <c r="Q31" s="26">
        <v>45753</v>
      </c>
      <c r="R31" s="27">
        <f t="shared" si="10"/>
        <v>0</v>
      </c>
      <c r="S31" s="28" t="str">
        <f t="shared" si="11"/>
        <v/>
      </c>
      <c r="T31" s="28">
        <f t="shared" si="20"/>
        <v>0</v>
      </c>
      <c r="U31" s="28">
        <f t="shared" si="16"/>
        <v>0</v>
      </c>
      <c r="V31" s="28" t="str">
        <f t="shared" si="13"/>
        <v/>
      </c>
      <c r="W31" s="28">
        <f t="shared" si="14"/>
        <v>0</v>
      </c>
      <c r="X31" s="28">
        <f t="shared" si="15"/>
        <v>0</v>
      </c>
    </row>
    <row r="32" spans="3:24" x14ac:dyDescent="0.25">
      <c r="D32" s="29" t="b">
        <v>0</v>
      </c>
      <c r="E32" s="29" t="b">
        <v>0</v>
      </c>
      <c r="F32" s="29" t="b">
        <v>0</v>
      </c>
      <c r="G32" s="29" t="b">
        <v>0</v>
      </c>
      <c r="H32" s="29" t="b">
        <v>0</v>
      </c>
      <c r="I32" s="30" t="str">
        <f t="shared" si="17"/>
        <v/>
      </c>
      <c r="J32" s="30"/>
      <c r="L32" s="31"/>
      <c r="N32" s="25" t="str">
        <f t="shared" si="18"/>
        <v/>
      </c>
      <c r="O32" s="25" t="str">
        <f t="shared" si="19"/>
        <v/>
      </c>
      <c r="P32" s="25"/>
      <c r="Q32" s="26">
        <v>45753</v>
      </c>
      <c r="R32" s="27">
        <f t="shared" si="10"/>
        <v>0</v>
      </c>
      <c r="S32" s="28" t="str">
        <f t="shared" si="11"/>
        <v/>
      </c>
      <c r="T32" s="28">
        <f t="shared" si="20"/>
        <v>0</v>
      </c>
      <c r="U32" s="28">
        <f t="shared" si="16"/>
        <v>0</v>
      </c>
      <c r="V32" s="28" t="str">
        <f t="shared" si="13"/>
        <v/>
      </c>
      <c r="W32" s="28">
        <f t="shared" si="14"/>
        <v>0</v>
      </c>
      <c r="X32" s="28">
        <f t="shared" si="15"/>
        <v>0</v>
      </c>
    </row>
    <row r="33" spans="4:24" x14ac:dyDescent="0.25">
      <c r="D33" s="29" t="b">
        <v>0</v>
      </c>
      <c r="E33" s="29" t="b">
        <v>0</v>
      </c>
      <c r="F33" s="29" t="b">
        <v>0</v>
      </c>
      <c r="G33" s="29" t="b">
        <v>0</v>
      </c>
      <c r="H33" s="29" t="b">
        <v>0</v>
      </c>
      <c r="I33" s="30" t="str">
        <f t="shared" si="17"/>
        <v/>
      </c>
      <c r="J33" s="30"/>
      <c r="L33" s="31"/>
      <c r="N33" s="25" t="str">
        <f t="shared" si="18"/>
        <v/>
      </c>
      <c r="O33" s="25" t="str">
        <f t="shared" si="19"/>
        <v/>
      </c>
      <c r="P33" s="25"/>
      <c r="Q33" s="26">
        <v>45753</v>
      </c>
      <c r="R33" s="27">
        <f t="shared" si="10"/>
        <v>0</v>
      </c>
      <c r="S33" s="28" t="str">
        <f t="shared" si="11"/>
        <v/>
      </c>
      <c r="T33" s="28">
        <f t="shared" si="20"/>
        <v>0</v>
      </c>
      <c r="U33" s="28">
        <f t="shared" si="16"/>
        <v>0</v>
      </c>
      <c r="V33" s="28" t="str">
        <f t="shared" si="13"/>
        <v/>
      </c>
      <c r="W33" s="28">
        <f t="shared" si="14"/>
        <v>0</v>
      </c>
      <c r="X33" s="28">
        <f t="shared" si="15"/>
        <v>0</v>
      </c>
    </row>
    <row r="34" spans="4:24" x14ac:dyDescent="0.25">
      <c r="D34" s="29" t="b">
        <v>0</v>
      </c>
      <c r="E34" s="29" t="b">
        <v>0</v>
      </c>
      <c r="F34" s="29" t="b">
        <v>0</v>
      </c>
      <c r="G34" s="29" t="b">
        <v>0</v>
      </c>
      <c r="H34" s="29" t="b">
        <v>0</v>
      </c>
      <c r="I34" s="30" t="str">
        <f t="shared" si="17"/>
        <v/>
      </c>
      <c r="J34" s="30"/>
      <c r="L34" s="31"/>
      <c r="N34" s="25" t="str">
        <f t="shared" si="18"/>
        <v/>
      </c>
      <c r="O34" s="25" t="str">
        <f t="shared" si="19"/>
        <v/>
      </c>
      <c r="P34" s="25"/>
      <c r="Q34" s="26">
        <v>45753</v>
      </c>
      <c r="R34" s="27">
        <f t="shared" si="10"/>
        <v>0</v>
      </c>
      <c r="S34" s="28" t="str">
        <f t="shared" si="11"/>
        <v/>
      </c>
      <c r="T34" s="28">
        <f t="shared" si="20"/>
        <v>0</v>
      </c>
      <c r="U34" s="28">
        <f t="shared" si="16"/>
        <v>0</v>
      </c>
      <c r="V34" s="28" t="str">
        <f t="shared" si="13"/>
        <v/>
      </c>
      <c r="W34" s="28">
        <f t="shared" si="14"/>
        <v>0</v>
      </c>
      <c r="X34" s="28">
        <f t="shared" si="15"/>
        <v>0</v>
      </c>
    </row>
    <row r="35" spans="4:24" x14ac:dyDescent="0.25">
      <c r="D35" s="29" t="b">
        <v>0</v>
      </c>
      <c r="E35" s="29" t="b">
        <v>0</v>
      </c>
      <c r="F35" s="29" t="b">
        <v>0</v>
      </c>
      <c r="G35" s="29" t="b">
        <v>0</v>
      </c>
      <c r="H35" s="29" t="b">
        <v>0</v>
      </c>
      <c r="I35" s="30" t="str">
        <f t="shared" si="17"/>
        <v/>
      </c>
      <c r="J35" s="30"/>
      <c r="L35" s="31"/>
      <c r="N35" s="25" t="str">
        <f t="shared" si="18"/>
        <v/>
      </c>
      <c r="O35" s="25" t="str">
        <f t="shared" si="19"/>
        <v/>
      </c>
      <c r="P35" s="25"/>
      <c r="Q35" s="26">
        <v>45753</v>
      </c>
      <c r="R35" s="27">
        <f t="shared" si="10"/>
        <v>0</v>
      </c>
      <c r="S35" s="28" t="str">
        <f t="shared" si="11"/>
        <v/>
      </c>
      <c r="T35" s="28">
        <f t="shared" si="20"/>
        <v>0</v>
      </c>
      <c r="U35" s="28">
        <f t="shared" si="16"/>
        <v>0</v>
      </c>
      <c r="V35" s="28" t="str">
        <f t="shared" si="13"/>
        <v/>
      </c>
      <c r="W35" s="28">
        <f t="shared" si="14"/>
        <v>0</v>
      </c>
      <c r="X35" s="28">
        <f t="shared" si="15"/>
        <v>0</v>
      </c>
    </row>
    <row r="36" spans="4:24" x14ac:dyDescent="0.25">
      <c r="D36" s="29" t="b">
        <v>0</v>
      </c>
      <c r="E36" s="29" t="b">
        <v>0</v>
      </c>
      <c r="F36" s="29" t="b">
        <v>0</v>
      </c>
      <c r="G36" s="29" t="b">
        <v>0</v>
      </c>
      <c r="H36" s="29" t="b">
        <v>0</v>
      </c>
      <c r="I36" s="30" t="str">
        <f t="shared" si="17"/>
        <v/>
      </c>
      <c r="J36" s="30"/>
      <c r="L36" s="31"/>
      <c r="N36" s="25" t="str">
        <f t="shared" si="18"/>
        <v/>
      </c>
      <c r="O36" s="25" t="str">
        <f t="shared" si="19"/>
        <v/>
      </c>
      <c r="P36" s="25"/>
      <c r="Q36" s="26">
        <v>45753</v>
      </c>
      <c r="R36" s="27">
        <f t="shared" si="10"/>
        <v>0</v>
      </c>
      <c r="S36" s="28" t="str">
        <f t="shared" si="11"/>
        <v/>
      </c>
      <c r="T36" s="28">
        <f t="shared" si="20"/>
        <v>0</v>
      </c>
      <c r="U36" s="28">
        <f t="shared" si="16"/>
        <v>0</v>
      </c>
      <c r="V36" s="28" t="str">
        <f t="shared" si="13"/>
        <v/>
      </c>
      <c r="W36" s="28">
        <f t="shared" si="14"/>
        <v>0</v>
      </c>
      <c r="X36" s="28">
        <f t="shared" si="15"/>
        <v>0</v>
      </c>
    </row>
    <row r="37" spans="4:24" x14ac:dyDescent="0.25">
      <c r="D37" s="29" t="b">
        <v>0</v>
      </c>
      <c r="E37" s="29" t="b">
        <v>0</v>
      </c>
      <c r="F37" s="29" t="b">
        <v>0</v>
      </c>
      <c r="G37" s="29" t="b">
        <v>0</v>
      </c>
      <c r="H37" s="29" t="b">
        <v>0</v>
      </c>
      <c r="I37" s="30" t="str">
        <f t="shared" si="17"/>
        <v/>
      </c>
      <c r="J37" s="30"/>
      <c r="L37" s="31"/>
      <c r="N37" s="25" t="str">
        <f t="shared" si="18"/>
        <v/>
      </c>
      <c r="O37" s="25" t="str">
        <f t="shared" si="19"/>
        <v/>
      </c>
      <c r="P37" s="25"/>
      <c r="Q37" s="26">
        <v>45753</v>
      </c>
      <c r="R37" s="27">
        <f t="shared" si="10"/>
        <v>0</v>
      </c>
      <c r="S37" s="28" t="str">
        <f t="shared" si="11"/>
        <v/>
      </c>
      <c r="T37" s="28">
        <f t="shared" si="20"/>
        <v>0</v>
      </c>
      <c r="U37" s="28">
        <f t="shared" si="16"/>
        <v>0</v>
      </c>
      <c r="V37" s="28" t="str">
        <f t="shared" si="13"/>
        <v/>
      </c>
      <c r="W37" s="28">
        <f t="shared" si="14"/>
        <v>0</v>
      </c>
      <c r="X37" s="28">
        <f t="shared" si="15"/>
        <v>0</v>
      </c>
    </row>
    <row r="38" spans="4:24" x14ac:dyDescent="0.25">
      <c r="D38" s="29" t="b">
        <v>0</v>
      </c>
      <c r="E38" s="29" t="b">
        <v>0</v>
      </c>
      <c r="F38" s="29" t="b">
        <v>0</v>
      </c>
      <c r="G38" s="29" t="b">
        <v>0</v>
      </c>
      <c r="H38" s="29" t="b">
        <v>0</v>
      </c>
      <c r="I38" s="30" t="str">
        <f t="shared" si="17"/>
        <v/>
      </c>
      <c r="J38" s="30"/>
      <c r="L38" s="31"/>
      <c r="N38" s="25" t="str">
        <f t="shared" si="18"/>
        <v/>
      </c>
      <c r="O38" s="25" t="str">
        <f t="shared" si="19"/>
        <v/>
      </c>
      <c r="P38" s="25"/>
      <c r="Q38" s="26">
        <v>45753</v>
      </c>
      <c r="R38" s="27">
        <f t="shared" si="10"/>
        <v>0</v>
      </c>
      <c r="S38" s="28" t="str">
        <f t="shared" si="11"/>
        <v/>
      </c>
      <c r="T38" s="28">
        <f t="shared" si="20"/>
        <v>0</v>
      </c>
      <c r="U38" s="28">
        <f t="shared" si="16"/>
        <v>0</v>
      </c>
      <c r="V38" s="28" t="str">
        <f t="shared" si="13"/>
        <v/>
      </c>
      <c r="W38" s="28">
        <f t="shared" si="14"/>
        <v>0</v>
      </c>
      <c r="X38" s="28">
        <f t="shared" si="15"/>
        <v>0</v>
      </c>
    </row>
    <row r="39" spans="4:24" x14ac:dyDescent="0.25">
      <c r="D39" s="29" t="b">
        <v>0</v>
      </c>
      <c r="E39" s="29" t="b">
        <v>0</v>
      </c>
      <c r="F39" s="29" t="b">
        <v>0</v>
      </c>
      <c r="G39" s="29" t="b">
        <v>0</v>
      </c>
      <c r="H39" s="29" t="b">
        <v>0</v>
      </c>
      <c r="I39" s="30" t="str">
        <f t="shared" si="17"/>
        <v/>
      </c>
      <c r="J39" s="30"/>
      <c r="L39" s="31"/>
      <c r="N39" s="25" t="str">
        <f t="shared" si="18"/>
        <v/>
      </c>
      <c r="O39" s="25" t="str">
        <f t="shared" si="19"/>
        <v/>
      </c>
      <c r="P39" s="25"/>
      <c r="Q39" s="26">
        <v>45753</v>
      </c>
      <c r="R39" s="27">
        <f t="shared" si="10"/>
        <v>0</v>
      </c>
      <c r="S39" s="28" t="str">
        <f t="shared" si="11"/>
        <v/>
      </c>
      <c r="T39" s="28">
        <f t="shared" si="20"/>
        <v>0</v>
      </c>
      <c r="U39" s="28">
        <f t="shared" si="16"/>
        <v>0</v>
      </c>
      <c r="V39" s="28" t="str">
        <f t="shared" si="13"/>
        <v/>
      </c>
      <c r="W39" s="28">
        <f t="shared" si="14"/>
        <v>0</v>
      </c>
      <c r="X39" s="28">
        <f t="shared" si="15"/>
        <v>0</v>
      </c>
    </row>
    <row r="40" spans="4:24" x14ac:dyDescent="0.25">
      <c r="D40" s="29" t="b">
        <v>0</v>
      </c>
      <c r="E40" s="29" t="b">
        <v>0</v>
      </c>
      <c r="F40" s="29" t="b">
        <v>0</v>
      </c>
      <c r="G40" s="29" t="b">
        <v>0</v>
      </c>
      <c r="H40" s="29" t="b">
        <v>0</v>
      </c>
      <c r="I40" s="30" t="str">
        <f t="shared" si="17"/>
        <v/>
      </c>
      <c r="J40" s="30"/>
      <c r="L40" s="31"/>
      <c r="N40" s="25" t="str">
        <f t="shared" si="18"/>
        <v/>
      </c>
      <c r="O40" s="25" t="str">
        <f t="shared" si="19"/>
        <v/>
      </c>
      <c r="P40" s="25"/>
      <c r="Q40" s="26">
        <v>45753</v>
      </c>
      <c r="R40" s="27">
        <f t="shared" si="10"/>
        <v>0</v>
      </c>
      <c r="S40" s="28" t="str">
        <f t="shared" si="11"/>
        <v/>
      </c>
      <c r="T40" s="28">
        <f t="shared" si="20"/>
        <v>0</v>
      </c>
      <c r="U40" s="28">
        <f t="shared" si="16"/>
        <v>0</v>
      </c>
      <c r="V40" s="28" t="str">
        <f t="shared" si="13"/>
        <v/>
      </c>
      <c r="W40" s="28">
        <f t="shared" si="14"/>
        <v>0</v>
      </c>
      <c r="X40" s="28">
        <f t="shared" si="15"/>
        <v>0</v>
      </c>
    </row>
    <row r="41" spans="4:24" x14ac:dyDescent="0.25">
      <c r="D41" s="29" t="b">
        <v>0</v>
      </c>
      <c r="E41" s="29" t="b">
        <v>0</v>
      </c>
      <c r="F41" s="29" t="b">
        <v>0</v>
      </c>
      <c r="G41" s="29" t="b">
        <v>0</v>
      </c>
      <c r="H41" s="29" t="b">
        <v>0</v>
      </c>
      <c r="I41" s="30" t="str">
        <f t="shared" si="17"/>
        <v/>
      </c>
      <c r="J41" s="30"/>
      <c r="L41" s="31"/>
      <c r="N41" s="25" t="str">
        <f t="shared" si="18"/>
        <v/>
      </c>
      <c r="O41" s="25" t="str">
        <f t="shared" si="19"/>
        <v/>
      </c>
      <c r="P41" s="25"/>
      <c r="Q41" s="26">
        <v>45753</v>
      </c>
      <c r="R41" s="27">
        <f t="shared" si="10"/>
        <v>0</v>
      </c>
      <c r="S41" s="28" t="str">
        <f t="shared" si="11"/>
        <v/>
      </c>
      <c r="T41" s="28">
        <f t="shared" si="20"/>
        <v>0</v>
      </c>
      <c r="U41" s="28">
        <f t="shared" si="16"/>
        <v>0</v>
      </c>
      <c r="V41" s="28" t="str">
        <f t="shared" si="13"/>
        <v/>
      </c>
      <c r="W41" s="28">
        <f t="shared" si="14"/>
        <v>0</v>
      </c>
      <c r="X41" s="28">
        <f t="shared" si="15"/>
        <v>0</v>
      </c>
    </row>
    <row r="42" spans="4:24" x14ac:dyDescent="0.25">
      <c r="D42" s="29" t="b">
        <v>0</v>
      </c>
      <c r="E42" s="29" t="b">
        <v>0</v>
      </c>
      <c r="F42" s="29" t="b">
        <v>0</v>
      </c>
      <c r="G42" s="29" t="b">
        <v>0</v>
      </c>
      <c r="H42" s="29" t="b">
        <v>0</v>
      </c>
      <c r="I42" s="30" t="str">
        <f t="shared" si="17"/>
        <v/>
      </c>
      <c r="J42" s="30"/>
      <c r="L42" s="31"/>
      <c r="N42" s="25" t="str">
        <f t="shared" si="18"/>
        <v/>
      </c>
      <c r="O42" s="25" t="str">
        <f t="shared" si="19"/>
        <v/>
      </c>
      <c r="P42" s="25"/>
      <c r="Q42" s="26">
        <v>45753</v>
      </c>
      <c r="R42" s="27">
        <f t="shared" si="10"/>
        <v>0</v>
      </c>
      <c r="S42" s="28" t="str">
        <f t="shared" si="11"/>
        <v/>
      </c>
      <c r="T42" s="28">
        <f t="shared" ref="T42:T73" si="21">+ROUND(IF(R42&lt;21,0,IF(F42=FALSE,IF(R42&lt;25,0,IF(S42&gt;758,(S42-758)*0.138,0)))),2)</f>
        <v>0</v>
      </c>
      <c r="U42" s="28">
        <f t="shared" si="16"/>
        <v>0</v>
      </c>
      <c r="V42" s="28" t="str">
        <f t="shared" si="13"/>
        <v/>
      </c>
      <c r="W42" s="28">
        <f t="shared" si="14"/>
        <v>0</v>
      </c>
      <c r="X42" s="28">
        <f t="shared" si="15"/>
        <v>0</v>
      </c>
    </row>
    <row r="43" spans="4:24" x14ac:dyDescent="0.25">
      <c r="D43" s="29" t="b">
        <v>0</v>
      </c>
      <c r="E43" s="29" t="b">
        <v>0</v>
      </c>
      <c r="F43" s="29" t="b">
        <v>0</v>
      </c>
      <c r="G43" s="29" t="b">
        <v>0</v>
      </c>
      <c r="H43" s="29" t="b">
        <v>0</v>
      </c>
      <c r="I43" s="30" t="str">
        <f t="shared" si="17"/>
        <v/>
      </c>
      <c r="J43" s="30"/>
      <c r="L43" s="31"/>
      <c r="N43" s="25" t="str">
        <f t="shared" si="18"/>
        <v/>
      </c>
      <c r="O43" s="25" t="str">
        <f t="shared" si="19"/>
        <v/>
      </c>
      <c r="P43" s="25"/>
      <c r="Q43" s="26">
        <v>45753</v>
      </c>
      <c r="R43" s="27">
        <f t="shared" si="10"/>
        <v>0</v>
      </c>
      <c r="S43" s="28" t="str">
        <f t="shared" si="11"/>
        <v/>
      </c>
      <c r="T43" s="28">
        <f t="shared" si="21"/>
        <v>0</v>
      </c>
      <c r="U43" s="28">
        <f t="shared" si="16"/>
        <v>0</v>
      </c>
      <c r="V43" s="28" t="str">
        <f t="shared" si="13"/>
        <v/>
      </c>
      <c r="W43" s="28">
        <f t="shared" si="14"/>
        <v>0</v>
      </c>
      <c r="X43" s="28">
        <f t="shared" si="15"/>
        <v>0</v>
      </c>
    </row>
    <row r="44" spans="4:24" x14ac:dyDescent="0.25">
      <c r="D44" s="29" t="b">
        <v>0</v>
      </c>
      <c r="E44" s="29" t="b">
        <v>0</v>
      </c>
      <c r="F44" s="29" t="b">
        <v>0</v>
      </c>
      <c r="G44" s="29" t="b">
        <v>0</v>
      </c>
      <c r="H44" s="29" t="b">
        <v>0</v>
      </c>
      <c r="I44" s="30" t="str">
        <f t="shared" si="17"/>
        <v/>
      </c>
      <c r="J44" s="30"/>
      <c r="L44" s="31"/>
      <c r="N44" s="25" t="str">
        <f t="shared" si="18"/>
        <v/>
      </c>
      <c r="O44" s="25" t="str">
        <f t="shared" si="19"/>
        <v/>
      </c>
      <c r="P44" s="25"/>
      <c r="Q44" s="26">
        <v>45753</v>
      </c>
      <c r="R44" s="27">
        <f t="shared" si="10"/>
        <v>0</v>
      </c>
      <c r="S44" s="28" t="str">
        <f t="shared" si="11"/>
        <v/>
      </c>
      <c r="T44" s="28">
        <f t="shared" si="21"/>
        <v>0</v>
      </c>
      <c r="U44" s="28">
        <f t="shared" si="16"/>
        <v>0</v>
      </c>
      <c r="V44" s="28" t="str">
        <f t="shared" si="13"/>
        <v/>
      </c>
      <c r="W44" s="28">
        <f t="shared" si="14"/>
        <v>0</v>
      </c>
      <c r="X44" s="28">
        <f t="shared" si="15"/>
        <v>0</v>
      </c>
    </row>
    <row r="45" spans="4:24" x14ac:dyDescent="0.25">
      <c r="D45" s="29" t="b">
        <v>0</v>
      </c>
      <c r="E45" s="29" t="b">
        <v>0</v>
      </c>
      <c r="F45" s="29" t="b">
        <v>0</v>
      </c>
      <c r="G45" s="29" t="b">
        <v>0</v>
      </c>
      <c r="H45" s="29" t="b">
        <v>0</v>
      </c>
      <c r="I45" s="30" t="str">
        <f t="shared" si="17"/>
        <v/>
      </c>
      <c r="J45" s="30"/>
      <c r="L45" s="31"/>
      <c r="N45" s="25" t="str">
        <f t="shared" si="18"/>
        <v/>
      </c>
      <c r="O45" s="25" t="str">
        <f t="shared" si="19"/>
        <v/>
      </c>
      <c r="P45" s="25"/>
      <c r="Q45" s="26">
        <v>45753</v>
      </c>
      <c r="R45" s="27">
        <f t="shared" si="10"/>
        <v>0</v>
      </c>
      <c r="S45" s="28" t="str">
        <f t="shared" si="11"/>
        <v/>
      </c>
      <c r="T45" s="28">
        <f t="shared" si="21"/>
        <v>0</v>
      </c>
      <c r="U45" s="28">
        <f t="shared" si="16"/>
        <v>0</v>
      </c>
      <c r="V45" s="28" t="str">
        <f t="shared" si="13"/>
        <v/>
      </c>
      <c r="W45" s="28">
        <f t="shared" si="14"/>
        <v>0</v>
      </c>
      <c r="X45" s="28">
        <f t="shared" si="15"/>
        <v>0</v>
      </c>
    </row>
    <row r="46" spans="4:24" x14ac:dyDescent="0.25">
      <c r="D46" s="29" t="b">
        <v>0</v>
      </c>
      <c r="E46" s="29" t="b">
        <v>0</v>
      </c>
      <c r="F46" s="29" t="b">
        <v>0</v>
      </c>
      <c r="G46" s="29" t="b">
        <v>0</v>
      </c>
      <c r="H46" s="29" t="b">
        <v>0</v>
      </c>
      <c r="I46" s="30" t="str">
        <f t="shared" si="17"/>
        <v/>
      </c>
      <c r="J46" s="30"/>
      <c r="L46" s="31"/>
      <c r="N46" s="25" t="str">
        <f t="shared" si="18"/>
        <v/>
      </c>
      <c r="O46" s="25" t="str">
        <f t="shared" si="19"/>
        <v/>
      </c>
      <c r="P46" s="25"/>
      <c r="Q46" s="26">
        <v>45753</v>
      </c>
      <c r="R46" s="27">
        <f t="shared" si="10"/>
        <v>0</v>
      </c>
      <c r="S46" s="28" t="str">
        <f t="shared" si="11"/>
        <v/>
      </c>
      <c r="T46" s="28">
        <f t="shared" si="21"/>
        <v>0</v>
      </c>
      <c r="U46" s="28">
        <f t="shared" si="16"/>
        <v>0</v>
      </c>
      <c r="V46" s="28" t="str">
        <f t="shared" si="13"/>
        <v/>
      </c>
      <c r="W46" s="28">
        <f t="shared" ref="W46:W76" si="22">+ROUND(IF(R46&lt;21,0,IF(F46=FALSE,IF(R46&lt;25,0,IF(V46&gt;417,(V46-417)*0.15,0)))),2)</f>
        <v>0</v>
      </c>
      <c r="X46" s="28">
        <f t="shared" ref="X46:X76" si="23">+ROUND(IF(H46=TRUE,IF(V46&gt;520,(V46-520)*0.03,0),0),2)</f>
        <v>0</v>
      </c>
    </row>
    <row r="47" spans="4:24" x14ac:dyDescent="0.25">
      <c r="D47" s="29" t="b">
        <v>0</v>
      </c>
      <c r="E47" s="29" t="b">
        <v>0</v>
      </c>
      <c r="F47" s="29" t="b">
        <v>0</v>
      </c>
      <c r="G47" s="29" t="b">
        <v>0</v>
      </c>
      <c r="H47" s="29" t="b">
        <v>0</v>
      </c>
      <c r="I47" s="30" t="str">
        <f t="shared" si="17"/>
        <v/>
      </c>
      <c r="J47" s="30"/>
      <c r="L47" s="31"/>
      <c r="N47" s="25" t="str">
        <f t="shared" si="18"/>
        <v/>
      </c>
      <c r="O47" s="25" t="str">
        <f t="shared" si="19"/>
        <v/>
      </c>
      <c r="P47" s="25"/>
      <c r="Q47" s="26">
        <v>45753</v>
      </c>
      <c r="R47" s="27">
        <f t="shared" si="10"/>
        <v>0</v>
      </c>
      <c r="S47" s="28" t="str">
        <f t="shared" si="11"/>
        <v/>
      </c>
      <c r="T47" s="28">
        <f t="shared" si="21"/>
        <v>0</v>
      </c>
      <c r="U47" s="28">
        <f t="shared" ref="U47:U76" si="24">+ROUND(IF(H47=TRUE,IF(S47&gt;520,(S47-520)*0.03,0),0),2)</f>
        <v>0</v>
      </c>
      <c r="V47" s="28" t="str">
        <f t="shared" si="13"/>
        <v/>
      </c>
      <c r="W47" s="28">
        <f t="shared" si="22"/>
        <v>0</v>
      </c>
      <c r="X47" s="28">
        <f t="shared" si="23"/>
        <v>0</v>
      </c>
    </row>
    <row r="48" spans="4:24" x14ac:dyDescent="0.25">
      <c r="D48" s="29" t="b">
        <v>0</v>
      </c>
      <c r="E48" s="29" t="b">
        <v>0</v>
      </c>
      <c r="F48" s="29" t="b">
        <v>0</v>
      </c>
      <c r="G48" s="29" t="b">
        <v>0</v>
      </c>
      <c r="H48" s="29" t="b">
        <v>0</v>
      </c>
      <c r="I48" s="30" t="str">
        <f t="shared" si="17"/>
        <v/>
      </c>
      <c r="J48" s="30"/>
      <c r="L48" s="31"/>
      <c r="N48" s="25" t="str">
        <f t="shared" si="18"/>
        <v/>
      </c>
      <c r="O48" s="25" t="str">
        <f t="shared" si="19"/>
        <v/>
      </c>
      <c r="P48" s="25"/>
      <c r="Q48" s="26">
        <v>45753</v>
      </c>
      <c r="R48" s="27">
        <f t="shared" si="10"/>
        <v>0</v>
      </c>
      <c r="S48" s="28" t="str">
        <f t="shared" si="11"/>
        <v/>
      </c>
      <c r="T48" s="28">
        <f t="shared" si="21"/>
        <v>0</v>
      </c>
      <c r="U48" s="28">
        <f t="shared" si="24"/>
        <v>0</v>
      </c>
      <c r="V48" s="28" t="str">
        <f t="shared" si="13"/>
        <v/>
      </c>
      <c r="W48" s="28">
        <f t="shared" si="22"/>
        <v>0</v>
      </c>
      <c r="X48" s="28">
        <f t="shared" si="23"/>
        <v>0</v>
      </c>
    </row>
    <row r="49" spans="4:24" x14ac:dyDescent="0.25">
      <c r="D49" s="29" t="b">
        <v>0</v>
      </c>
      <c r="E49" s="29" t="b">
        <v>0</v>
      </c>
      <c r="F49" s="29" t="b">
        <v>0</v>
      </c>
      <c r="G49" s="29" t="b">
        <v>0</v>
      </c>
      <c r="H49" s="29" t="b">
        <v>0</v>
      </c>
      <c r="I49" s="30" t="str">
        <f t="shared" si="17"/>
        <v/>
      </c>
      <c r="J49" s="30"/>
      <c r="L49" s="31"/>
      <c r="N49" s="25" t="str">
        <f t="shared" si="18"/>
        <v/>
      </c>
      <c r="O49" s="25" t="str">
        <f t="shared" si="19"/>
        <v/>
      </c>
      <c r="P49" s="25"/>
      <c r="Q49" s="26">
        <v>45753</v>
      </c>
      <c r="R49" s="27">
        <f t="shared" si="10"/>
        <v>0</v>
      </c>
      <c r="S49" s="28" t="str">
        <f t="shared" si="11"/>
        <v/>
      </c>
      <c r="T49" s="28">
        <f t="shared" si="21"/>
        <v>0</v>
      </c>
      <c r="U49" s="28">
        <f t="shared" si="24"/>
        <v>0</v>
      </c>
      <c r="V49" s="28" t="str">
        <f t="shared" si="13"/>
        <v/>
      </c>
      <c r="W49" s="28">
        <f t="shared" si="22"/>
        <v>0</v>
      </c>
      <c r="X49" s="28">
        <f t="shared" si="23"/>
        <v>0</v>
      </c>
    </row>
    <row r="50" spans="4:24" x14ac:dyDescent="0.25">
      <c r="D50" s="29" t="b">
        <v>0</v>
      </c>
      <c r="E50" s="29" t="b">
        <v>0</v>
      </c>
      <c r="F50" s="29" t="b">
        <v>0</v>
      </c>
      <c r="G50" s="29" t="b">
        <v>0</v>
      </c>
      <c r="H50" s="29" t="b">
        <v>0</v>
      </c>
      <c r="I50" s="30" t="str">
        <f t="shared" si="17"/>
        <v/>
      </c>
      <c r="J50" s="30"/>
      <c r="L50" s="31"/>
      <c r="N50" s="25" t="str">
        <f t="shared" si="18"/>
        <v/>
      </c>
      <c r="O50" s="25" t="str">
        <f t="shared" si="19"/>
        <v/>
      </c>
      <c r="P50" s="25"/>
      <c r="Q50" s="26">
        <v>45753</v>
      </c>
      <c r="R50" s="27">
        <f t="shared" si="10"/>
        <v>0</v>
      </c>
      <c r="S50" s="28" t="str">
        <f t="shared" si="11"/>
        <v/>
      </c>
      <c r="T50" s="28">
        <f t="shared" si="21"/>
        <v>0</v>
      </c>
      <c r="U50" s="28">
        <f t="shared" si="24"/>
        <v>0</v>
      </c>
      <c r="V50" s="28" t="str">
        <f t="shared" si="13"/>
        <v/>
      </c>
      <c r="W50" s="28">
        <f t="shared" si="22"/>
        <v>0</v>
      </c>
      <c r="X50" s="28">
        <f t="shared" si="23"/>
        <v>0</v>
      </c>
    </row>
    <row r="51" spans="4:24" x14ac:dyDescent="0.25">
      <c r="D51" s="29" t="b">
        <v>0</v>
      </c>
      <c r="E51" s="29" t="b">
        <v>0</v>
      </c>
      <c r="F51" s="29" t="b">
        <v>0</v>
      </c>
      <c r="G51" s="29" t="b">
        <v>0</v>
      </c>
      <c r="H51" s="29" t="b">
        <v>0</v>
      </c>
      <c r="I51" s="30" t="str">
        <f t="shared" si="17"/>
        <v/>
      </c>
      <c r="J51" s="30"/>
      <c r="L51" s="31"/>
      <c r="N51" s="25" t="str">
        <f t="shared" si="18"/>
        <v/>
      </c>
      <c r="O51" s="25" t="str">
        <f t="shared" si="19"/>
        <v/>
      </c>
      <c r="P51" s="25"/>
      <c r="Q51" s="26">
        <v>45753</v>
      </c>
      <c r="R51" s="27">
        <f t="shared" si="10"/>
        <v>0</v>
      </c>
      <c r="S51" s="28" t="str">
        <f t="shared" si="11"/>
        <v/>
      </c>
      <c r="T51" s="28">
        <f t="shared" si="21"/>
        <v>0</v>
      </c>
      <c r="U51" s="28">
        <f t="shared" si="24"/>
        <v>0</v>
      </c>
      <c r="V51" s="28" t="str">
        <f t="shared" si="13"/>
        <v/>
      </c>
      <c r="W51" s="28">
        <f t="shared" si="22"/>
        <v>0</v>
      </c>
      <c r="X51" s="28">
        <f t="shared" si="23"/>
        <v>0</v>
      </c>
    </row>
    <row r="52" spans="4:24" x14ac:dyDescent="0.25">
      <c r="D52" s="29" t="b">
        <v>0</v>
      </c>
      <c r="E52" s="29" t="b">
        <v>0</v>
      </c>
      <c r="F52" s="29" t="b">
        <v>0</v>
      </c>
      <c r="G52" s="29" t="b">
        <v>0</v>
      </c>
      <c r="H52" s="29" t="b">
        <v>0</v>
      </c>
      <c r="I52" s="30" t="str">
        <f t="shared" si="17"/>
        <v/>
      </c>
      <c r="J52" s="30"/>
      <c r="L52" s="31"/>
      <c r="N52" s="25" t="str">
        <f t="shared" si="18"/>
        <v/>
      </c>
      <c r="O52" s="25" t="str">
        <f t="shared" si="19"/>
        <v/>
      </c>
      <c r="P52" s="25"/>
      <c r="Q52" s="26">
        <v>45753</v>
      </c>
      <c r="R52" s="27">
        <f t="shared" si="10"/>
        <v>0</v>
      </c>
      <c r="S52" s="28" t="str">
        <f t="shared" si="11"/>
        <v/>
      </c>
      <c r="T52" s="28">
        <f t="shared" si="21"/>
        <v>0</v>
      </c>
      <c r="U52" s="28">
        <f t="shared" si="24"/>
        <v>0</v>
      </c>
      <c r="V52" s="28" t="str">
        <f t="shared" si="13"/>
        <v/>
      </c>
      <c r="W52" s="28">
        <f t="shared" si="22"/>
        <v>0</v>
      </c>
      <c r="X52" s="28">
        <f t="shared" si="23"/>
        <v>0</v>
      </c>
    </row>
    <row r="53" spans="4:24" x14ac:dyDescent="0.25">
      <c r="D53" s="29" t="b">
        <v>0</v>
      </c>
      <c r="E53" s="29" t="b">
        <v>0</v>
      </c>
      <c r="F53" s="29" t="b">
        <v>0</v>
      </c>
      <c r="G53" s="29" t="b">
        <v>0</v>
      </c>
      <c r="H53" s="29" t="b">
        <v>0</v>
      </c>
      <c r="I53" s="30" t="str">
        <f t="shared" si="17"/>
        <v/>
      </c>
      <c r="J53" s="30"/>
      <c r="L53" s="31"/>
      <c r="N53" s="25" t="str">
        <f t="shared" si="18"/>
        <v/>
      </c>
      <c r="O53" s="25" t="str">
        <f t="shared" si="19"/>
        <v/>
      </c>
      <c r="P53" s="25"/>
      <c r="Q53" s="26">
        <v>45753</v>
      </c>
      <c r="R53" s="27">
        <f t="shared" si="10"/>
        <v>0</v>
      </c>
      <c r="S53" s="28" t="str">
        <f t="shared" si="11"/>
        <v/>
      </c>
      <c r="T53" s="28">
        <f t="shared" si="21"/>
        <v>0</v>
      </c>
      <c r="U53" s="28">
        <f t="shared" si="24"/>
        <v>0</v>
      </c>
      <c r="V53" s="28" t="str">
        <f t="shared" si="13"/>
        <v/>
      </c>
      <c r="W53" s="28">
        <f t="shared" si="22"/>
        <v>0</v>
      </c>
      <c r="X53" s="28">
        <f t="shared" si="23"/>
        <v>0</v>
      </c>
    </row>
    <row r="54" spans="4:24" x14ac:dyDescent="0.25">
      <c r="D54" s="29" t="b">
        <v>0</v>
      </c>
      <c r="E54" s="29" t="b">
        <v>0</v>
      </c>
      <c r="F54" s="29" t="b">
        <v>0</v>
      </c>
      <c r="G54" s="29" t="b">
        <v>0</v>
      </c>
      <c r="H54" s="29" t="b">
        <v>0</v>
      </c>
      <c r="I54" s="30" t="str">
        <f t="shared" si="17"/>
        <v/>
      </c>
      <c r="J54" s="30"/>
      <c r="L54" s="31"/>
      <c r="N54" s="25" t="str">
        <f t="shared" si="18"/>
        <v/>
      </c>
      <c r="O54" s="25" t="str">
        <f t="shared" si="19"/>
        <v/>
      </c>
      <c r="P54" s="25"/>
      <c r="Q54" s="26">
        <v>45753</v>
      </c>
      <c r="R54" s="27">
        <f t="shared" si="10"/>
        <v>0</v>
      </c>
      <c r="S54" s="28" t="str">
        <f t="shared" si="11"/>
        <v/>
      </c>
      <c r="T54" s="28">
        <f t="shared" si="21"/>
        <v>0</v>
      </c>
      <c r="U54" s="28">
        <f t="shared" si="24"/>
        <v>0</v>
      </c>
      <c r="V54" s="28" t="str">
        <f t="shared" si="13"/>
        <v/>
      </c>
      <c r="W54" s="28">
        <f t="shared" si="22"/>
        <v>0</v>
      </c>
      <c r="X54" s="28">
        <f t="shared" si="23"/>
        <v>0</v>
      </c>
    </row>
    <row r="55" spans="4:24" x14ac:dyDescent="0.25">
      <c r="D55" s="29" t="b">
        <v>0</v>
      </c>
      <c r="E55" s="29" t="b">
        <v>0</v>
      </c>
      <c r="F55" s="29" t="b">
        <v>0</v>
      </c>
      <c r="G55" s="29" t="b">
        <v>0</v>
      </c>
      <c r="H55" s="29" t="b">
        <v>0</v>
      </c>
      <c r="I55" s="30" t="str">
        <f t="shared" si="17"/>
        <v/>
      </c>
      <c r="J55" s="30"/>
      <c r="L55" s="31"/>
      <c r="N55" s="25" t="str">
        <f t="shared" si="18"/>
        <v/>
      </c>
      <c r="O55" s="25" t="str">
        <f t="shared" si="19"/>
        <v/>
      </c>
      <c r="P55" s="25"/>
      <c r="Q55" s="26">
        <v>45753</v>
      </c>
      <c r="R55" s="27">
        <f t="shared" si="10"/>
        <v>0</v>
      </c>
      <c r="S55" s="28" t="str">
        <f t="shared" si="11"/>
        <v/>
      </c>
      <c r="T55" s="28">
        <f t="shared" si="21"/>
        <v>0</v>
      </c>
      <c r="U55" s="28">
        <f t="shared" si="24"/>
        <v>0</v>
      </c>
      <c r="V55" s="28" t="str">
        <f t="shared" si="13"/>
        <v/>
      </c>
      <c r="W55" s="28">
        <f t="shared" si="22"/>
        <v>0</v>
      </c>
      <c r="X55" s="28">
        <f t="shared" si="23"/>
        <v>0</v>
      </c>
    </row>
    <row r="56" spans="4:24" x14ac:dyDescent="0.25">
      <c r="D56" s="29" t="b">
        <v>0</v>
      </c>
      <c r="E56" s="29" t="b">
        <v>0</v>
      </c>
      <c r="F56" s="29" t="b">
        <v>0</v>
      </c>
      <c r="G56" s="29" t="b">
        <v>0</v>
      </c>
      <c r="H56" s="29" t="b">
        <v>0</v>
      </c>
      <c r="I56" s="30" t="str">
        <f t="shared" si="17"/>
        <v/>
      </c>
      <c r="J56" s="30"/>
      <c r="L56" s="31"/>
      <c r="N56" s="25" t="str">
        <f t="shared" si="18"/>
        <v/>
      </c>
      <c r="O56" s="25" t="str">
        <f t="shared" si="19"/>
        <v/>
      </c>
      <c r="P56" s="25"/>
      <c r="Q56" s="26">
        <v>45753</v>
      </c>
      <c r="R56" s="27">
        <f t="shared" si="10"/>
        <v>0</v>
      </c>
      <c r="S56" s="28" t="str">
        <f t="shared" si="11"/>
        <v/>
      </c>
      <c r="T56" s="28">
        <f t="shared" si="21"/>
        <v>0</v>
      </c>
      <c r="U56" s="28">
        <f t="shared" si="24"/>
        <v>0</v>
      </c>
      <c r="V56" s="28" t="str">
        <f t="shared" si="13"/>
        <v/>
      </c>
      <c r="W56" s="28">
        <f t="shared" si="22"/>
        <v>0</v>
      </c>
      <c r="X56" s="28">
        <f t="shared" si="23"/>
        <v>0</v>
      </c>
    </row>
    <row r="57" spans="4:24" x14ac:dyDescent="0.25">
      <c r="D57" s="29" t="b">
        <v>0</v>
      </c>
      <c r="E57" s="29" t="b">
        <v>0</v>
      </c>
      <c r="F57" s="29" t="b">
        <v>0</v>
      </c>
      <c r="G57" s="29" t="b">
        <v>0</v>
      </c>
      <c r="H57" s="29" t="b">
        <v>0</v>
      </c>
      <c r="I57" s="30" t="str">
        <f t="shared" si="17"/>
        <v/>
      </c>
      <c r="J57" s="30"/>
      <c r="L57" s="31"/>
      <c r="N57" s="25" t="str">
        <f t="shared" si="18"/>
        <v/>
      </c>
      <c r="O57" s="25" t="str">
        <f t="shared" si="19"/>
        <v/>
      </c>
      <c r="P57" s="25"/>
      <c r="Q57" s="26">
        <v>45753</v>
      </c>
      <c r="R57" s="27">
        <f t="shared" si="10"/>
        <v>0</v>
      </c>
      <c r="S57" s="28" t="str">
        <f t="shared" si="11"/>
        <v/>
      </c>
      <c r="T57" s="28">
        <f t="shared" si="21"/>
        <v>0</v>
      </c>
      <c r="U57" s="28">
        <f t="shared" si="24"/>
        <v>0</v>
      </c>
      <c r="V57" s="28" t="str">
        <f t="shared" si="13"/>
        <v/>
      </c>
      <c r="W57" s="28">
        <f t="shared" si="22"/>
        <v>0</v>
      </c>
      <c r="X57" s="28">
        <f t="shared" si="23"/>
        <v>0</v>
      </c>
    </row>
    <row r="58" spans="4:24" x14ac:dyDescent="0.25">
      <c r="D58" s="29" t="b">
        <v>0</v>
      </c>
      <c r="E58" s="29" t="b">
        <v>0</v>
      </c>
      <c r="F58" s="29" t="b">
        <v>0</v>
      </c>
      <c r="G58" s="29" t="b">
        <v>0</v>
      </c>
      <c r="H58" s="29" t="b">
        <v>0</v>
      </c>
      <c r="I58" s="30" t="str">
        <f t="shared" si="17"/>
        <v/>
      </c>
      <c r="J58" s="30"/>
      <c r="L58" s="31"/>
      <c r="N58" s="25" t="str">
        <f t="shared" si="18"/>
        <v/>
      </c>
      <c r="O58" s="25" t="str">
        <f t="shared" si="19"/>
        <v/>
      </c>
      <c r="P58" s="25"/>
      <c r="Q58" s="26">
        <v>45753</v>
      </c>
      <c r="R58" s="27">
        <f t="shared" si="10"/>
        <v>0</v>
      </c>
      <c r="S58" s="28" t="str">
        <f t="shared" si="11"/>
        <v/>
      </c>
      <c r="T58" s="28">
        <f t="shared" si="21"/>
        <v>0</v>
      </c>
      <c r="U58" s="28">
        <f t="shared" si="24"/>
        <v>0</v>
      </c>
      <c r="V58" s="28" t="str">
        <f t="shared" si="13"/>
        <v/>
      </c>
      <c r="W58" s="28">
        <f t="shared" si="22"/>
        <v>0</v>
      </c>
      <c r="X58" s="28">
        <f t="shared" si="23"/>
        <v>0</v>
      </c>
    </row>
    <row r="59" spans="4:24" x14ac:dyDescent="0.25">
      <c r="D59" s="29" t="b">
        <v>0</v>
      </c>
      <c r="E59" s="29" t="b">
        <v>0</v>
      </c>
      <c r="F59" s="29" t="b">
        <v>0</v>
      </c>
      <c r="G59" s="29" t="b">
        <v>0</v>
      </c>
      <c r="H59" s="29" t="b">
        <v>0</v>
      </c>
      <c r="I59" s="30" t="str">
        <f t="shared" si="17"/>
        <v/>
      </c>
      <c r="J59" s="30"/>
      <c r="L59" s="31"/>
      <c r="N59" s="25" t="str">
        <f t="shared" si="18"/>
        <v/>
      </c>
      <c r="O59" s="25" t="str">
        <f t="shared" si="19"/>
        <v/>
      </c>
      <c r="P59" s="25"/>
      <c r="Q59" s="26">
        <v>45753</v>
      </c>
      <c r="R59" s="27">
        <f t="shared" si="10"/>
        <v>0</v>
      </c>
      <c r="S59" s="28" t="str">
        <f t="shared" si="11"/>
        <v/>
      </c>
      <c r="T59" s="28">
        <f t="shared" si="21"/>
        <v>0</v>
      </c>
      <c r="U59" s="28">
        <f t="shared" si="24"/>
        <v>0</v>
      </c>
      <c r="V59" s="28" t="str">
        <f t="shared" si="13"/>
        <v/>
      </c>
      <c r="W59" s="28">
        <f t="shared" si="22"/>
        <v>0</v>
      </c>
      <c r="X59" s="28">
        <f t="shared" si="23"/>
        <v>0</v>
      </c>
    </row>
    <row r="60" spans="4:24" x14ac:dyDescent="0.25">
      <c r="D60" s="29" t="b">
        <v>0</v>
      </c>
      <c r="E60" s="29" t="b">
        <v>0</v>
      </c>
      <c r="F60" s="29" t="b">
        <v>0</v>
      </c>
      <c r="G60" s="29" t="b">
        <v>0</v>
      </c>
      <c r="H60" s="29" t="b">
        <v>0</v>
      </c>
      <c r="I60" s="30" t="str">
        <f t="shared" si="17"/>
        <v/>
      </c>
      <c r="J60" s="30"/>
      <c r="L60" s="31"/>
      <c r="N60" s="25" t="str">
        <f t="shared" si="18"/>
        <v/>
      </c>
      <c r="O60" s="25" t="str">
        <f t="shared" si="19"/>
        <v/>
      </c>
      <c r="P60" s="25"/>
      <c r="Q60" s="26">
        <v>45753</v>
      </c>
      <c r="R60" s="27">
        <f t="shared" si="10"/>
        <v>0</v>
      </c>
      <c r="S60" s="28" t="str">
        <f t="shared" si="11"/>
        <v/>
      </c>
      <c r="T60" s="28">
        <f t="shared" si="21"/>
        <v>0</v>
      </c>
      <c r="U60" s="28">
        <f t="shared" si="24"/>
        <v>0</v>
      </c>
      <c r="V60" s="28" t="str">
        <f t="shared" si="13"/>
        <v/>
      </c>
      <c r="W60" s="28">
        <f t="shared" si="22"/>
        <v>0</v>
      </c>
      <c r="X60" s="28">
        <f t="shared" si="23"/>
        <v>0</v>
      </c>
    </row>
    <row r="61" spans="4:24" x14ac:dyDescent="0.25">
      <c r="D61" s="29" t="b">
        <v>0</v>
      </c>
      <c r="E61" s="29" t="b">
        <v>0</v>
      </c>
      <c r="F61" s="29" t="b">
        <v>0</v>
      </c>
      <c r="G61" s="29" t="b">
        <v>0</v>
      </c>
      <c r="H61" s="29" t="b">
        <v>0</v>
      </c>
      <c r="I61" s="30" t="str">
        <f t="shared" si="17"/>
        <v/>
      </c>
      <c r="J61" s="30"/>
      <c r="L61" s="31"/>
      <c r="N61" s="25" t="str">
        <f t="shared" si="18"/>
        <v/>
      </c>
      <c r="O61" s="25" t="str">
        <f t="shared" si="19"/>
        <v/>
      </c>
      <c r="P61" s="25"/>
      <c r="Q61" s="26">
        <v>45753</v>
      </c>
      <c r="R61" s="27">
        <f t="shared" si="10"/>
        <v>0</v>
      </c>
      <c r="S61" s="28" t="str">
        <f t="shared" si="11"/>
        <v/>
      </c>
      <c r="T61" s="28">
        <f t="shared" si="21"/>
        <v>0</v>
      </c>
      <c r="U61" s="28">
        <f t="shared" si="24"/>
        <v>0</v>
      </c>
      <c r="V61" s="28" t="str">
        <f t="shared" si="13"/>
        <v/>
      </c>
      <c r="W61" s="28">
        <f t="shared" si="22"/>
        <v>0</v>
      </c>
      <c r="X61" s="28">
        <f t="shared" si="23"/>
        <v>0</v>
      </c>
    </row>
    <row r="62" spans="4:24" x14ac:dyDescent="0.25">
      <c r="D62" s="29" t="b">
        <v>0</v>
      </c>
      <c r="E62" s="29" t="b">
        <v>0</v>
      </c>
      <c r="F62" s="29" t="b">
        <v>0</v>
      </c>
      <c r="G62" s="29" t="b">
        <v>0</v>
      </c>
      <c r="H62" s="29" t="b">
        <v>0</v>
      </c>
      <c r="I62" s="30" t="str">
        <f t="shared" si="17"/>
        <v/>
      </c>
      <c r="J62" s="30"/>
      <c r="L62" s="31"/>
      <c r="N62" s="25" t="str">
        <f t="shared" si="18"/>
        <v/>
      </c>
      <c r="O62" s="25" t="str">
        <f t="shared" si="19"/>
        <v/>
      </c>
      <c r="P62" s="25"/>
      <c r="Q62" s="26">
        <v>45753</v>
      </c>
      <c r="R62" s="27">
        <f t="shared" si="10"/>
        <v>0</v>
      </c>
      <c r="S62" s="28" t="str">
        <f t="shared" si="11"/>
        <v/>
      </c>
      <c r="T62" s="28">
        <f t="shared" si="21"/>
        <v>0</v>
      </c>
      <c r="U62" s="28">
        <f t="shared" si="24"/>
        <v>0</v>
      </c>
      <c r="V62" s="28" t="str">
        <f t="shared" si="13"/>
        <v/>
      </c>
      <c r="W62" s="28">
        <f t="shared" si="22"/>
        <v>0</v>
      </c>
      <c r="X62" s="28">
        <f t="shared" si="23"/>
        <v>0</v>
      </c>
    </row>
    <row r="63" spans="4:24" x14ac:dyDescent="0.25">
      <c r="D63" s="29" t="b">
        <v>0</v>
      </c>
      <c r="E63" s="29" t="b">
        <v>0</v>
      </c>
      <c r="F63" s="29" t="b">
        <v>0</v>
      </c>
      <c r="G63" s="29" t="b">
        <v>0</v>
      </c>
      <c r="H63" s="29" t="b">
        <v>0</v>
      </c>
      <c r="I63" s="30" t="str">
        <f t="shared" si="17"/>
        <v/>
      </c>
      <c r="J63" s="30"/>
      <c r="L63" s="31"/>
      <c r="N63" s="25" t="str">
        <f t="shared" si="18"/>
        <v/>
      </c>
      <c r="O63" s="25" t="str">
        <f t="shared" si="19"/>
        <v/>
      </c>
      <c r="P63" s="25"/>
      <c r="Q63" s="26">
        <v>45753</v>
      </c>
      <c r="R63" s="27">
        <f t="shared" si="10"/>
        <v>0</v>
      </c>
      <c r="S63" s="28" t="str">
        <f t="shared" si="11"/>
        <v/>
      </c>
      <c r="T63" s="28">
        <f t="shared" si="21"/>
        <v>0</v>
      </c>
      <c r="U63" s="28">
        <f t="shared" si="24"/>
        <v>0</v>
      </c>
      <c r="V63" s="28" t="str">
        <f t="shared" si="13"/>
        <v/>
      </c>
      <c r="W63" s="28">
        <f t="shared" si="22"/>
        <v>0</v>
      </c>
      <c r="X63" s="28">
        <f t="shared" si="23"/>
        <v>0</v>
      </c>
    </row>
    <row r="64" spans="4:24" x14ac:dyDescent="0.25">
      <c r="D64" s="29" t="b">
        <v>0</v>
      </c>
      <c r="E64" s="29" t="b">
        <v>0</v>
      </c>
      <c r="F64" s="29" t="b">
        <v>0</v>
      </c>
      <c r="G64" s="29" t="b">
        <v>0</v>
      </c>
      <c r="H64" s="29" t="b">
        <v>0</v>
      </c>
      <c r="I64" s="30" t="str">
        <f t="shared" si="17"/>
        <v/>
      </c>
      <c r="J64" s="30"/>
      <c r="L64" s="31"/>
      <c r="N64" s="25" t="str">
        <f t="shared" si="18"/>
        <v/>
      </c>
      <c r="O64" s="25" t="str">
        <f t="shared" si="19"/>
        <v/>
      </c>
      <c r="P64" s="25"/>
      <c r="Q64" s="26">
        <v>45753</v>
      </c>
      <c r="R64" s="27">
        <f t="shared" si="10"/>
        <v>0</v>
      </c>
      <c r="S64" s="28" t="str">
        <f t="shared" si="11"/>
        <v/>
      </c>
      <c r="T64" s="28">
        <f t="shared" si="21"/>
        <v>0</v>
      </c>
      <c r="U64" s="28">
        <f t="shared" si="24"/>
        <v>0</v>
      </c>
      <c r="V64" s="28" t="str">
        <f t="shared" si="13"/>
        <v/>
      </c>
      <c r="W64" s="28">
        <f t="shared" si="22"/>
        <v>0</v>
      </c>
      <c r="X64" s="28">
        <f t="shared" si="23"/>
        <v>0</v>
      </c>
    </row>
    <row r="65" spans="4:24" x14ac:dyDescent="0.25">
      <c r="D65" s="29" t="b">
        <v>0</v>
      </c>
      <c r="E65" s="29" t="b">
        <v>0</v>
      </c>
      <c r="F65" s="29" t="b">
        <v>0</v>
      </c>
      <c r="G65" s="29" t="b">
        <v>0</v>
      </c>
      <c r="H65" s="29" t="b">
        <v>0</v>
      </c>
      <c r="I65" s="30" t="str">
        <f t="shared" si="17"/>
        <v/>
      </c>
      <c r="J65" s="30"/>
      <c r="L65" s="31"/>
      <c r="N65" s="25" t="str">
        <f t="shared" si="18"/>
        <v/>
      </c>
      <c r="O65" s="25" t="str">
        <f t="shared" si="19"/>
        <v/>
      </c>
      <c r="P65" s="25"/>
      <c r="Q65" s="26">
        <v>45753</v>
      </c>
      <c r="R65" s="27">
        <f t="shared" si="10"/>
        <v>0</v>
      </c>
      <c r="S65" s="28" t="str">
        <f t="shared" si="11"/>
        <v/>
      </c>
      <c r="T65" s="28">
        <f t="shared" si="21"/>
        <v>0</v>
      </c>
      <c r="U65" s="28">
        <f t="shared" si="24"/>
        <v>0</v>
      </c>
      <c r="V65" s="28" t="str">
        <f t="shared" si="13"/>
        <v/>
      </c>
      <c r="W65" s="28">
        <f t="shared" si="22"/>
        <v>0</v>
      </c>
      <c r="X65" s="28">
        <f t="shared" si="23"/>
        <v>0</v>
      </c>
    </row>
    <row r="66" spans="4:24" x14ac:dyDescent="0.25">
      <c r="D66" s="29" t="b">
        <v>0</v>
      </c>
      <c r="E66" s="29" t="b">
        <v>0</v>
      </c>
      <c r="F66" s="29" t="b">
        <v>0</v>
      </c>
      <c r="G66" s="29" t="b">
        <v>0</v>
      </c>
      <c r="H66" s="29" t="b">
        <v>0</v>
      </c>
      <c r="I66" s="30" t="str">
        <f t="shared" si="17"/>
        <v/>
      </c>
      <c r="J66" s="30"/>
      <c r="L66" s="31"/>
      <c r="N66" s="25" t="str">
        <f t="shared" si="18"/>
        <v/>
      </c>
      <c r="O66" s="25" t="str">
        <f t="shared" si="19"/>
        <v/>
      </c>
      <c r="P66" s="25"/>
      <c r="Q66" s="26">
        <v>45753</v>
      </c>
      <c r="R66" s="27">
        <f t="shared" si="10"/>
        <v>0</v>
      </c>
      <c r="S66" s="28" t="str">
        <f t="shared" si="11"/>
        <v/>
      </c>
      <c r="T66" s="28">
        <f t="shared" si="21"/>
        <v>0</v>
      </c>
      <c r="U66" s="28">
        <f t="shared" si="24"/>
        <v>0</v>
      </c>
      <c r="V66" s="28" t="str">
        <f t="shared" si="13"/>
        <v/>
      </c>
      <c r="W66" s="28">
        <f t="shared" si="22"/>
        <v>0</v>
      </c>
      <c r="X66" s="28">
        <f t="shared" si="23"/>
        <v>0</v>
      </c>
    </row>
    <row r="67" spans="4:24" x14ac:dyDescent="0.25">
      <c r="D67" s="29" t="b">
        <v>0</v>
      </c>
      <c r="E67" s="29" t="b">
        <v>0</v>
      </c>
      <c r="F67" s="29" t="b">
        <v>0</v>
      </c>
      <c r="G67" s="29" t="b">
        <v>0</v>
      </c>
      <c r="H67" s="29" t="b">
        <v>0</v>
      </c>
      <c r="I67" s="30" t="str">
        <f t="shared" si="17"/>
        <v/>
      </c>
      <c r="J67" s="30"/>
      <c r="L67" s="31"/>
      <c r="N67" s="25" t="str">
        <f t="shared" si="18"/>
        <v/>
      </c>
      <c r="O67" s="25" t="str">
        <f t="shared" si="19"/>
        <v/>
      </c>
      <c r="P67" s="25"/>
      <c r="Q67" s="26">
        <v>45753</v>
      </c>
      <c r="R67" s="27">
        <f t="shared" si="10"/>
        <v>0</v>
      </c>
      <c r="S67" s="28" t="str">
        <f t="shared" si="11"/>
        <v/>
      </c>
      <c r="T67" s="28">
        <f t="shared" si="21"/>
        <v>0</v>
      </c>
      <c r="U67" s="28">
        <f t="shared" si="24"/>
        <v>0</v>
      </c>
      <c r="V67" s="28" t="str">
        <f t="shared" si="13"/>
        <v/>
      </c>
      <c r="W67" s="28">
        <f t="shared" si="22"/>
        <v>0</v>
      </c>
      <c r="X67" s="28">
        <f t="shared" si="23"/>
        <v>0</v>
      </c>
    </row>
    <row r="68" spans="4:24" x14ac:dyDescent="0.25">
      <c r="D68" s="29" t="b">
        <v>0</v>
      </c>
      <c r="E68" s="29" t="b">
        <v>0</v>
      </c>
      <c r="F68" s="29" t="b">
        <v>0</v>
      </c>
      <c r="G68" s="29" t="b">
        <v>0</v>
      </c>
      <c r="H68" s="29" t="b">
        <v>0</v>
      </c>
      <c r="I68" s="30" t="str">
        <f t="shared" si="17"/>
        <v/>
      </c>
      <c r="J68" s="30"/>
      <c r="L68" s="31"/>
      <c r="N68" s="25" t="str">
        <f t="shared" si="18"/>
        <v/>
      </c>
      <c r="O68" s="25" t="str">
        <f t="shared" si="19"/>
        <v/>
      </c>
      <c r="P68" s="25"/>
      <c r="Q68" s="26">
        <v>45753</v>
      </c>
      <c r="R68" s="27">
        <f t="shared" si="10"/>
        <v>0</v>
      </c>
      <c r="S68" s="28" t="str">
        <f t="shared" si="11"/>
        <v/>
      </c>
      <c r="T68" s="28">
        <f t="shared" si="21"/>
        <v>0</v>
      </c>
      <c r="U68" s="28">
        <f t="shared" si="24"/>
        <v>0</v>
      </c>
      <c r="V68" s="28" t="str">
        <f t="shared" si="13"/>
        <v/>
      </c>
      <c r="W68" s="28">
        <f t="shared" si="22"/>
        <v>0</v>
      </c>
      <c r="X68" s="28">
        <f t="shared" si="23"/>
        <v>0</v>
      </c>
    </row>
    <row r="69" spans="4:24" x14ac:dyDescent="0.25">
      <c r="D69" s="29" t="b">
        <v>0</v>
      </c>
      <c r="E69" s="29" t="b">
        <v>0</v>
      </c>
      <c r="F69" s="29" t="b">
        <v>0</v>
      </c>
      <c r="G69" s="29" t="b">
        <v>0</v>
      </c>
      <c r="H69" s="29" t="b">
        <v>0</v>
      </c>
      <c r="I69" s="30" t="str">
        <f t="shared" si="17"/>
        <v/>
      </c>
      <c r="J69" s="30"/>
      <c r="L69" s="31"/>
      <c r="N69" s="25" t="str">
        <f t="shared" si="18"/>
        <v/>
      </c>
      <c r="O69" s="25" t="str">
        <f t="shared" si="19"/>
        <v/>
      </c>
      <c r="P69" s="25"/>
      <c r="Q69" s="26">
        <v>45753</v>
      </c>
      <c r="R69" s="27">
        <f t="shared" si="10"/>
        <v>0</v>
      </c>
      <c r="S69" s="28" t="str">
        <f t="shared" si="11"/>
        <v/>
      </c>
      <c r="T69" s="28">
        <f t="shared" si="21"/>
        <v>0</v>
      </c>
      <c r="U69" s="28">
        <f t="shared" si="24"/>
        <v>0</v>
      </c>
      <c r="V69" s="28" t="str">
        <f t="shared" si="13"/>
        <v/>
      </c>
      <c r="W69" s="28">
        <f t="shared" si="22"/>
        <v>0</v>
      </c>
      <c r="X69" s="28">
        <f t="shared" si="23"/>
        <v>0</v>
      </c>
    </row>
    <row r="70" spans="4:24" x14ac:dyDescent="0.25">
      <c r="D70" s="29" t="b">
        <v>0</v>
      </c>
      <c r="E70" s="29" t="b">
        <v>0</v>
      </c>
      <c r="F70" s="29" t="b">
        <v>0</v>
      </c>
      <c r="G70" s="29" t="b">
        <v>0</v>
      </c>
      <c r="H70" s="29" t="b">
        <v>0</v>
      </c>
      <c r="I70" s="30" t="str">
        <f t="shared" si="17"/>
        <v/>
      </c>
      <c r="J70" s="30"/>
      <c r="L70" s="31"/>
      <c r="N70" s="25" t="str">
        <f t="shared" si="18"/>
        <v/>
      </c>
      <c r="O70" s="25" t="str">
        <f t="shared" si="19"/>
        <v/>
      </c>
      <c r="P70" s="25"/>
      <c r="Q70" s="26">
        <v>45753</v>
      </c>
      <c r="R70" s="27">
        <f t="shared" si="10"/>
        <v>0</v>
      </c>
      <c r="S70" s="28" t="str">
        <f t="shared" si="11"/>
        <v/>
      </c>
      <c r="T70" s="28">
        <f t="shared" si="21"/>
        <v>0</v>
      </c>
      <c r="U70" s="28">
        <f t="shared" si="24"/>
        <v>0</v>
      </c>
      <c r="V70" s="28" t="str">
        <f t="shared" si="13"/>
        <v/>
      </c>
      <c r="W70" s="28">
        <f t="shared" si="22"/>
        <v>0</v>
      </c>
      <c r="X70" s="28">
        <f t="shared" si="23"/>
        <v>0</v>
      </c>
    </row>
    <row r="71" spans="4:24" x14ac:dyDescent="0.25">
      <c r="D71" s="29" t="b">
        <v>0</v>
      </c>
      <c r="E71" s="29" t="b">
        <v>0</v>
      </c>
      <c r="F71" s="29" t="b">
        <v>0</v>
      </c>
      <c r="G71" s="29" t="b">
        <v>0</v>
      </c>
      <c r="H71" s="29" t="b">
        <v>0</v>
      </c>
      <c r="I71" s="30" t="str">
        <f t="shared" si="17"/>
        <v/>
      </c>
      <c r="J71" s="30"/>
      <c r="L71" s="31"/>
      <c r="N71" s="25" t="str">
        <f t="shared" si="18"/>
        <v/>
      </c>
      <c r="O71" s="25" t="str">
        <f t="shared" si="19"/>
        <v/>
      </c>
      <c r="P71" s="25"/>
      <c r="Q71" s="26">
        <v>45753</v>
      </c>
      <c r="R71" s="27">
        <f t="shared" si="10"/>
        <v>0</v>
      </c>
      <c r="S71" s="28" t="str">
        <f t="shared" si="11"/>
        <v/>
      </c>
      <c r="T71" s="28">
        <f t="shared" si="21"/>
        <v>0</v>
      </c>
      <c r="U71" s="28">
        <f t="shared" si="24"/>
        <v>0</v>
      </c>
      <c r="V71" s="28" t="str">
        <f t="shared" si="13"/>
        <v/>
      </c>
      <c r="W71" s="28">
        <f t="shared" si="22"/>
        <v>0</v>
      </c>
      <c r="X71" s="28">
        <f t="shared" si="23"/>
        <v>0</v>
      </c>
    </row>
    <row r="72" spans="4:24" x14ac:dyDescent="0.25">
      <c r="D72" s="29" t="b">
        <v>0</v>
      </c>
      <c r="E72" s="29" t="b">
        <v>0</v>
      </c>
      <c r="F72" s="29" t="b">
        <v>0</v>
      </c>
      <c r="G72" s="29" t="b">
        <v>0</v>
      </c>
      <c r="H72" s="29" t="b">
        <v>0</v>
      </c>
      <c r="I72" s="30" t="str">
        <f t="shared" si="17"/>
        <v/>
      </c>
      <c r="J72" s="30"/>
      <c r="L72" s="31"/>
      <c r="N72" s="25" t="str">
        <f t="shared" si="18"/>
        <v/>
      </c>
      <c r="O72" s="25" t="str">
        <f t="shared" si="19"/>
        <v/>
      </c>
      <c r="P72" s="25"/>
      <c r="Q72" s="26">
        <v>45753</v>
      </c>
      <c r="R72" s="27">
        <f t="shared" si="10"/>
        <v>0</v>
      </c>
      <c r="S72" s="28" t="str">
        <f t="shared" si="11"/>
        <v/>
      </c>
      <c r="T72" s="28">
        <f t="shared" si="21"/>
        <v>0</v>
      </c>
      <c r="U72" s="28">
        <f t="shared" si="24"/>
        <v>0</v>
      </c>
      <c r="V72" s="28" t="str">
        <f t="shared" si="13"/>
        <v/>
      </c>
      <c r="W72" s="28">
        <f t="shared" si="22"/>
        <v>0</v>
      </c>
      <c r="X72" s="28">
        <f t="shared" si="23"/>
        <v>0</v>
      </c>
    </row>
    <row r="73" spans="4:24" x14ac:dyDescent="0.25">
      <c r="D73" s="29" t="b">
        <v>0</v>
      </c>
      <c r="E73" s="29" t="b">
        <v>0</v>
      </c>
      <c r="F73" s="29" t="b">
        <v>0</v>
      </c>
      <c r="G73" s="29" t="b">
        <v>0</v>
      </c>
      <c r="H73" s="29" t="b">
        <v>0</v>
      </c>
      <c r="I73" s="30" t="str">
        <f t="shared" si="17"/>
        <v/>
      </c>
      <c r="J73" s="30"/>
      <c r="L73" s="31"/>
      <c r="N73" s="25" t="str">
        <f t="shared" si="18"/>
        <v/>
      </c>
      <c r="O73" s="25" t="str">
        <f t="shared" si="19"/>
        <v/>
      </c>
      <c r="P73" s="25"/>
      <c r="Q73" s="26">
        <v>45753</v>
      </c>
      <c r="R73" s="27">
        <f t="shared" si="10"/>
        <v>0</v>
      </c>
      <c r="S73" s="28" t="str">
        <f t="shared" si="11"/>
        <v/>
      </c>
      <c r="T73" s="28">
        <f t="shared" si="21"/>
        <v>0</v>
      </c>
      <c r="U73" s="28">
        <f t="shared" si="24"/>
        <v>0</v>
      </c>
      <c r="V73" s="28" t="str">
        <f t="shared" si="13"/>
        <v/>
      </c>
      <c r="W73" s="28">
        <f t="shared" si="22"/>
        <v>0</v>
      </c>
      <c r="X73" s="28">
        <f t="shared" si="23"/>
        <v>0</v>
      </c>
    </row>
    <row r="74" spans="4:24" x14ac:dyDescent="0.25">
      <c r="D74" s="29" t="b">
        <v>0</v>
      </c>
      <c r="E74" s="29" t="b">
        <v>0</v>
      </c>
      <c r="F74" s="29" t="b">
        <v>0</v>
      </c>
      <c r="G74" s="29" t="b">
        <v>0</v>
      </c>
      <c r="H74" s="29" t="b">
        <v>0</v>
      </c>
      <c r="I74" s="30" t="str">
        <f t="shared" si="17"/>
        <v/>
      </c>
      <c r="J74" s="30"/>
      <c r="L74" s="31"/>
      <c r="N74" s="25" t="str">
        <f t="shared" si="18"/>
        <v/>
      </c>
      <c r="O74" s="25" t="str">
        <f t="shared" si="19"/>
        <v/>
      </c>
      <c r="P74" s="25"/>
      <c r="Q74" s="26">
        <v>45753</v>
      </c>
      <c r="R74" s="27">
        <f t="shared" si="10"/>
        <v>0</v>
      </c>
      <c r="S74" s="28" t="str">
        <f t="shared" si="11"/>
        <v/>
      </c>
      <c r="T74" s="28">
        <f t="shared" ref="T74:T76" si="25">+ROUND(IF(R74&lt;21,0,IF(F74=FALSE,IF(R74&lt;25,0,IF(S74&gt;758,(S74-758)*0.138,0)))),2)</f>
        <v>0</v>
      </c>
      <c r="U74" s="28">
        <f t="shared" si="24"/>
        <v>0</v>
      </c>
      <c r="V74" s="28" t="str">
        <f t="shared" si="13"/>
        <v/>
      </c>
      <c r="W74" s="28">
        <f t="shared" si="22"/>
        <v>0</v>
      </c>
      <c r="X74" s="28">
        <f t="shared" si="23"/>
        <v>0</v>
      </c>
    </row>
    <row r="75" spans="4:24" x14ac:dyDescent="0.25">
      <c r="D75" s="29" t="b">
        <v>0</v>
      </c>
      <c r="E75" s="29" t="b">
        <v>0</v>
      </c>
      <c r="F75" s="29" t="b">
        <v>0</v>
      </c>
      <c r="G75" s="29" t="b">
        <v>0</v>
      </c>
      <c r="H75" s="29" t="b">
        <v>0</v>
      </c>
      <c r="I75" s="30" t="str">
        <f t="shared" si="17"/>
        <v/>
      </c>
      <c r="J75" s="30"/>
      <c r="L75" s="31"/>
      <c r="N75" s="25" t="str">
        <f t="shared" si="18"/>
        <v/>
      </c>
      <c r="O75" s="25" t="str">
        <f t="shared" si="19"/>
        <v/>
      </c>
      <c r="P75" s="25"/>
      <c r="Q75" s="26">
        <v>45753</v>
      </c>
      <c r="R75" s="27">
        <f>+IF(C75="",0,(Q75-C75)/365.25)</f>
        <v>0</v>
      </c>
      <c r="S75" s="28" t="str">
        <f>+IF(E75=TRUE,J75*K75,IF(D75=TRUE,J75,""))</f>
        <v/>
      </c>
      <c r="T75" s="28">
        <f t="shared" si="25"/>
        <v>0</v>
      </c>
      <c r="U75" s="28">
        <f t="shared" si="24"/>
        <v>0</v>
      </c>
      <c r="V75" s="28" t="str">
        <f t="shared" si="13"/>
        <v/>
      </c>
      <c r="W75" s="28">
        <f t="shared" si="22"/>
        <v>0</v>
      </c>
      <c r="X75" s="28">
        <f t="shared" si="23"/>
        <v>0</v>
      </c>
    </row>
    <row r="76" spans="4:24" x14ac:dyDescent="0.25">
      <c r="D76" s="29" t="b">
        <v>0</v>
      </c>
      <c r="E76" s="29" t="b">
        <v>0</v>
      </c>
      <c r="F76" s="29" t="b">
        <v>0</v>
      </c>
      <c r="G76" s="29" t="b">
        <v>0</v>
      </c>
      <c r="H76" s="29" t="b">
        <v>0</v>
      </c>
      <c r="I76" s="30" t="str">
        <f t="shared" si="17"/>
        <v/>
      </c>
      <c r="J76" s="30"/>
      <c r="L76" s="31"/>
      <c r="N76" s="25" t="str">
        <f t="shared" si="18"/>
        <v/>
      </c>
      <c r="O76" s="25" t="str">
        <f t="shared" si="19"/>
        <v/>
      </c>
      <c r="P76" s="25"/>
      <c r="Q76" s="26">
        <v>45753</v>
      </c>
      <c r="R76" s="27">
        <f>+IF(C76="",0,(Q76-C76)/365.25)</f>
        <v>0</v>
      </c>
      <c r="S76" s="28" t="str">
        <f>+IF(E76=TRUE,J76*K76,IF(D76=TRUE,J76,""))</f>
        <v/>
      </c>
      <c r="T76" s="28">
        <f t="shared" si="25"/>
        <v>0</v>
      </c>
      <c r="U76" s="28">
        <f t="shared" si="24"/>
        <v>0</v>
      </c>
      <c r="V76" s="28" t="str">
        <f t="shared" si="13"/>
        <v/>
      </c>
      <c r="W76" s="28">
        <f t="shared" si="22"/>
        <v>0</v>
      </c>
      <c r="X76" s="28">
        <f t="shared" si="23"/>
        <v>0</v>
      </c>
    </row>
    <row r="77" spans="4:24" x14ac:dyDescent="0.25">
      <c r="D77" s="29" t="b">
        <v>0</v>
      </c>
      <c r="E77" s="29" t="b">
        <v>0</v>
      </c>
      <c r="F77" s="29" t="b">
        <v>0</v>
      </c>
      <c r="G77" s="29" t="b">
        <v>0</v>
      </c>
      <c r="H77" s="29" t="b">
        <v>0</v>
      </c>
      <c r="I77" s="30" t="str">
        <f t="shared" si="17"/>
        <v/>
      </c>
      <c r="J77" s="30"/>
      <c r="L77" s="31"/>
      <c r="N77" s="25" t="str">
        <f t="shared" si="18"/>
        <v/>
      </c>
      <c r="O77" s="25" t="str">
        <f t="shared" si="19"/>
        <v/>
      </c>
      <c r="P77" s="25"/>
      <c r="Q77" s="26">
        <v>45753</v>
      </c>
      <c r="R77" s="27">
        <f>+IF(C77="",0,(Q77-C77)/365.25)</f>
        <v>0</v>
      </c>
      <c r="S77" s="28" t="str">
        <f>+IF(E77=TRUE,J77*K77,IF(D77=TRUE,J77,""))</f>
        <v/>
      </c>
      <c r="T77" s="28">
        <f t="shared" ref="T77:T107" si="26">+ROUND(IF(R77&lt;21,0,IF(F77=FALSE,IF(R77&lt;25,0,IF(S77&gt;758,(S77-758)*0.138,0)))),2)</f>
        <v>0</v>
      </c>
      <c r="U77" s="28">
        <f t="shared" ref="U77:U107" si="27">+ROUND(IF(H77=TRUE,IF(S77&gt;520,(S77-520)*0.03,0),0),2)</f>
        <v>0</v>
      </c>
      <c r="V77" s="28" t="str">
        <f t="shared" ref="V77:V107" si="28">+N77</f>
        <v/>
      </c>
      <c r="W77" s="28">
        <f t="shared" ref="W77:W107" si="29">+ROUND(IF(R77&lt;21,0,IF(F77=FALSE,IF(R77&lt;25,0,IF(V77&gt;417,(V77-417)*0.15,0)))),2)</f>
        <v>0</v>
      </c>
      <c r="X77" s="28">
        <f t="shared" ref="X77:X107" si="30">+ROUND(IF(H77=TRUE,IF(V77&gt;520,(V77-520)*0.03,0),0),2)</f>
        <v>0</v>
      </c>
    </row>
    <row r="78" spans="4:24" x14ac:dyDescent="0.25">
      <c r="D78" s="29" t="b">
        <v>0</v>
      </c>
      <c r="E78" s="29" t="b">
        <v>0</v>
      </c>
      <c r="F78" s="29" t="b">
        <v>0</v>
      </c>
      <c r="G78" s="29" t="b">
        <v>0</v>
      </c>
      <c r="H78" s="29" t="b">
        <v>0</v>
      </c>
      <c r="I78" s="30" t="str">
        <f t="shared" ref="I78:I108" si="31">IF(C78="","",IF(G78=TRUE,7.55,IF(R78&gt;21,12.21,IF(R78&gt;19,10,7.55))))</f>
        <v/>
      </c>
      <c r="J78" s="30"/>
      <c r="L78" s="31"/>
      <c r="N78" s="25" t="str">
        <f t="shared" ref="N78:N108" si="32">+IF(E78=TRUE,J78*K78*(1+L78),IF(D78=TRUE,J78*(1+L78),""))</f>
        <v/>
      </c>
      <c r="O78" s="25" t="str">
        <f t="shared" si="19"/>
        <v/>
      </c>
      <c r="P78" s="25"/>
      <c r="Q78" s="26">
        <v>45753</v>
      </c>
      <c r="R78" s="27">
        <f t="shared" ref="R78:R107" si="33">+IF(C78="",0,(Q78-C78)/365.25)</f>
        <v>0</v>
      </c>
      <c r="S78" s="28" t="str">
        <f t="shared" ref="S78:S107" si="34">+IF(E78=TRUE,J78*K78,IF(D78=TRUE,J78,""))</f>
        <v/>
      </c>
      <c r="T78" s="28">
        <f t="shared" si="26"/>
        <v>0</v>
      </c>
      <c r="U78" s="28">
        <f t="shared" si="27"/>
        <v>0</v>
      </c>
      <c r="V78" s="28" t="str">
        <f t="shared" si="28"/>
        <v/>
      </c>
      <c r="W78" s="28">
        <f t="shared" si="29"/>
        <v>0</v>
      </c>
      <c r="X78" s="28">
        <f t="shared" si="30"/>
        <v>0</v>
      </c>
    </row>
    <row r="79" spans="4:24" x14ac:dyDescent="0.25">
      <c r="D79" s="29" t="b">
        <v>0</v>
      </c>
      <c r="E79" s="29" t="b">
        <v>0</v>
      </c>
      <c r="F79" s="29" t="b">
        <v>0</v>
      </c>
      <c r="G79" s="29" t="b">
        <v>0</v>
      </c>
      <c r="H79" s="29" t="b">
        <v>0</v>
      </c>
      <c r="I79" s="30" t="str">
        <f t="shared" si="31"/>
        <v/>
      </c>
      <c r="J79" s="30"/>
      <c r="L79" s="31"/>
      <c r="N79" s="25" t="str">
        <f t="shared" si="32"/>
        <v/>
      </c>
      <c r="O79" s="25" t="str">
        <f t="shared" ref="O79:O108" si="35">+IF(E79=TRUE,J79*(1+L79),IF(D79=TRUE,((J79*(1+L79))/K79),""))</f>
        <v/>
      </c>
      <c r="P79" s="25"/>
      <c r="Q79" s="26">
        <v>45753</v>
      </c>
      <c r="R79" s="27">
        <f t="shared" si="33"/>
        <v>0</v>
      </c>
      <c r="S79" s="28" t="str">
        <f t="shared" si="34"/>
        <v/>
      </c>
      <c r="T79" s="28">
        <f t="shared" si="26"/>
        <v>0</v>
      </c>
      <c r="U79" s="28">
        <f t="shared" si="27"/>
        <v>0</v>
      </c>
      <c r="V79" s="28" t="str">
        <f t="shared" si="28"/>
        <v/>
      </c>
      <c r="W79" s="28">
        <f t="shared" si="29"/>
        <v>0</v>
      </c>
      <c r="X79" s="28">
        <f t="shared" si="30"/>
        <v>0</v>
      </c>
    </row>
    <row r="80" spans="4:24" x14ac:dyDescent="0.25">
      <c r="D80" s="29" t="b">
        <v>0</v>
      </c>
      <c r="E80" s="29" t="b">
        <v>0</v>
      </c>
      <c r="F80" s="29" t="b">
        <v>0</v>
      </c>
      <c r="G80" s="29" t="b">
        <v>0</v>
      </c>
      <c r="H80" s="29" t="b">
        <v>0</v>
      </c>
      <c r="I80" s="30" t="str">
        <f t="shared" si="31"/>
        <v/>
      </c>
      <c r="J80" s="30"/>
      <c r="L80" s="31"/>
      <c r="N80" s="25" t="str">
        <f t="shared" si="32"/>
        <v/>
      </c>
      <c r="O80" s="25" t="str">
        <f t="shared" si="35"/>
        <v/>
      </c>
      <c r="P80" s="25"/>
      <c r="Q80" s="26">
        <v>45753</v>
      </c>
      <c r="R80" s="27">
        <f t="shared" si="33"/>
        <v>0</v>
      </c>
      <c r="S80" s="28" t="str">
        <f t="shared" si="34"/>
        <v/>
      </c>
      <c r="T80" s="28">
        <f t="shared" si="26"/>
        <v>0</v>
      </c>
      <c r="U80" s="28">
        <f t="shared" si="27"/>
        <v>0</v>
      </c>
      <c r="V80" s="28" t="str">
        <f t="shared" si="28"/>
        <v/>
      </c>
      <c r="W80" s="28">
        <f t="shared" si="29"/>
        <v>0</v>
      </c>
      <c r="X80" s="28">
        <f t="shared" si="30"/>
        <v>0</v>
      </c>
    </row>
    <row r="81" spans="4:24" x14ac:dyDescent="0.25">
      <c r="D81" s="29" t="b">
        <v>0</v>
      </c>
      <c r="E81" s="29" t="b">
        <v>0</v>
      </c>
      <c r="F81" s="29" t="b">
        <v>0</v>
      </c>
      <c r="G81" s="29" t="b">
        <v>0</v>
      </c>
      <c r="H81" s="29" t="b">
        <v>0</v>
      </c>
      <c r="I81" s="30" t="str">
        <f t="shared" si="31"/>
        <v/>
      </c>
      <c r="J81" s="30"/>
      <c r="L81" s="31"/>
      <c r="N81" s="25" t="str">
        <f t="shared" si="32"/>
        <v/>
      </c>
      <c r="O81" s="25" t="str">
        <f t="shared" si="35"/>
        <v/>
      </c>
      <c r="P81" s="25"/>
      <c r="Q81" s="26">
        <v>45753</v>
      </c>
      <c r="R81" s="27">
        <f t="shared" si="33"/>
        <v>0</v>
      </c>
      <c r="S81" s="28" t="str">
        <f t="shared" si="34"/>
        <v/>
      </c>
      <c r="T81" s="28">
        <f t="shared" si="26"/>
        <v>0</v>
      </c>
      <c r="U81" s="28">
        <f t="shared" si="27"/>
        <v>0</v>
      </c>
      <c r="V81" s="28" t="str">
        <f t="shared" si="28"/>
        <v/>
      </c>
      <c r="W81" s="28">
        <f t="shared" si="29"/>
        <v>0</v>
      </c>
      <c r="X81" s="28">
        <f t="shared" si="30"/>
        <v>0</v>
      </c>
    </row>
    <row r="82" spans="4:24" x14ac:dyDescent="0.25">
      <c r="D82" s="29" t="b">
        <v>0</v>
      </c>
      <c r="E82" s="29" t="b">
        <v>0</v>
      </c>
      <c r="F82" s="29" t="b">
        <v>0</v>
      </c>
      <c r="G82" s="29" t="b">
        <v>0</v>
      </c>
      <c r="H82" s="29" t="b">
        <v>0</v>
      </c>
      <c r="I82" s="30" t="str">
        <f t="shared" si="31"/>
        <v/>
      </c>
      <c r="J82" s="30"/>
      <c r="L82" s="31"/>
      <c r="N82" s="25" t="str">
        <f t="shared" si="32"/>
        <v/>
      </c>
      <c r="O82" s="25" t="str">
        <f t="shared" si="35"/>
        <v/>
      </c>
      <c r="P82" s="25"/>
      <c r="Q82" s="26">
        <v>45753</v>
      </c>
      <c r="R82" s="27">
        <f t="shared" si="33"/>
        <v>0</v>
      </c>
      <c r="S82" s="28" t="str">
        <f t="shared" si="34"/>
        <v/>
      </c>
      <c r="T82" s="28">
        <f t="shared" si="26"/>
        <v>0</v>
      </c>
      <c r="U82" s="28">
        <f t="shared" si="27"/>
        <v>0</v>
      </c>
      <c r="V82" s="28" t="str">
        <f t="shared" si="28"/>
        <v/>
      </c>
      <c r="W82" s="28">
        <f t="shared" si="29"/>
        <v>0</v>
      </c>
      <c r="X82" s="28">
        <f t="shared" si="30"/>
        <v>0</v>
      </c>
    </row>
    <row r="83" spans="4:24" x14ac:dyDescent="0.25">
      <c r="D83" s="29" t="b">
        <v>0</v>
      </c>
      <c r="E83" s="29" t="b">
        <v>0</v>
      </c>
      <c r="F83" s="29" t="b">
        <v>0</v>
      </c>
      <c r="G83" s="29" t="b">
        <v>0</v>
      </c>
      <c r="H83" s="29" t="b">
        <v>0</v>
      </c>
      <c r="I83" s="30" t="str">
        <f t="shared" si="31"/>
        <v/>
      </c>
      <c r="J83" s="30"/>
      <c r="L83" s="31"/>
      <c r="N83" s="25" t="str">
        <f t="shared" si="32"/>
        <v/>
      </c>
      <c r="O83" s="25" t="str">
        <f t="shared" si="35"/>
        <v/>
      </c>
      <c r="P83" s="25"/>
      <c r="Q83" s="26">
        <v>45753</v>
      </c>
      <c r="R83" s="27">
        <f t="shared" si="33"/>
        <v>0</v>
      </c>
      <c r="S83" s="28" t="str">
        <f t="shared" si="34"/>
        <v/>
      </c>
      <c r="T83" s="28">
        <f t="shared" si="26"/>
        <v>0</v>
      </c>
      <c r="U83" s="28">
        <f t="shared" si="27"/>
        <v>0</v>
      </c>
      <c r="V83" s="28" t="str">
        <f t="shared" si="28"/>
        <v/>
      </c>
      <c r="W83" s="28">
        <f t="shared" si="29"/>
        <v>0</v>
      </c>
      <c r="X83" s="28">
        <f t="shared" si="30"/>
        <v>0</v>
      </c>
    </row>
    <row r="84" spans="4:24" x14ac:dyDescent="0.25">
      <c r="D84" s="29" t="b">
        <v>0</v>
      </c>
      <c r="E84" s="29" t="b">
        <v>0</v>
      </c>
      <c r="F84" s="29" t="b">
        <v>0</v>
      </c>
      <c r="G84" s="29" t="b">
        <v>0</v>
      </c>
      <c r="H84" s="29" t="b">
        <v>0</v>
      </c>
      <c r="I84" s="30" t="str">
        <f t="shared" si="31"/>
        <v/>
      </c>
      <c r="J84" s="30"/>
      <c r="L84" s="31"/>
      <c r="N84" s="25" t="str">
        <f t="shared" si="32"/>
        <v/>
      </c>
      <c r="O84" s="25" t="str">
        <f t="shared" si="35"/>
        <v/>
      </c>
      <c r="P84" s="25"/>
      <c r="Q84" s="26">
        <v>45753</v>
      </c>
      <c r="R84" s="27">
        <f t="shared" si="33"/>
        <v>0</v>
      </c>
      <c r="S84" s="28" t="str">
        <f t="shared" si="34"/>
        <v/>
      </c>
      <c r="T84" s="28">
        <f t="shared" si="26"/>
        <v>0</v>
      </c>
      <c r="U84" s="28">
        <f t="shared" si="27"/>
        <v>0</v>
      </c>
      <c r="V84" s="28" t="str">
        <f t="shared" si="28"/>
        <v/>
      </c>
      <c r="W84" s="28">
        <f t="shared" si="29"/>
        <v>0</v>
      </c>
      <c r="X84" s="28">
        <f t="shared" si="30"/>
        <v>0</v>
      </c>
    </row>
    <row r="85" spans="4:24" x14ac:dyDescent="0.25">
      <c r="D85" s="29" t="b">
        <v>0</v>
      </c>
      <c r="E85" s="29" t="b">
        <v>0</v>
      </c>
      <c r="F85" s="29" t="b">
        <v>0</v>
      </c>
      <c r="G85" s="29" t="b">
        <v>0</v>
      </c>
      <c r="H85" s="29" t="b">
        <v>0</v>
      </c>
      <c r="I85" s="30" t="str">
        <f t="shared" si="31"/>
        <v/>
      </c>
      <c r="J85" s="30"/>
      <c r="L85" s="31"/>
      <c r="N85" s="25" t="str">
        <f t="shared" si="32"/>
        <v/>
      </c>
      <c r="O85" s="25" t="str">
        <f t="shared" si="35"/>
        <v/>
      </c>
      <c r="P85" s="25"/>
      <c r="Q85" s="26">
        <v>45753</v>
      </c>
      <c r="R85" s="27">
        <f t="shared" si="33"/>
        <v>0</v>
      </c>
      <c r="S85" s="28" t="str">
        <f t="shared" si="34"/>
        <v/>
      </c>
      <c r="T85" s="28">
        <f t="shared" si="26"/>
        <v>0</v>
      </c>
      <c r="U85" s="28">
        <f t="shared" si="27"/>
        <v>0</v>
      </c>
      <c r="V85" s="28" t="str">
        <f t="shared" si="28"/>
        <v/>
      </c>
      <c r="W85" s="28">
        <f t="shared" si="29"/>
        <v>0</v>
      </c>
      <c r="X85" s="28">
        <f t="shared" si="30"/>
        <v>0</v>
      </c>
    </row>
    <row r="86" spans="4:24" x14ac:dyDescent="0.25">
      <c r="D86" s="29" t="b">
        <v>0</v>
      </c>
      <c r="E86" s="29" t="b">
        <v>0</v>
      </c>
      <c r="F86" s="29" t="b">
        <v>0</v>
      </c>
      <c r="G86" s="29" t="b">
        <v>0</v>
      </c>
      <c r="H86" s="29" t="b">
        <v>0</v>
      </c>
      <c r="I86" s="30" t="str">
        <f t="shared" si="31"/>
        <v/>
      </c>
      <c r="J86" s="30"/>
      <c r="L86" s="31"/>
      <c r="N86" s="25" t="str">
        <f t="shared" si="32"/>
        <v/>
      </c>
      <c r="O86" s="25" t="str">
        <f t="shared" si="35"/>
        <v/>
      </c>
      <c r="P86" s="25"/>
      <c r="Q86" s="26">
        <v>45753</v>
      </c>
      <c r="R86" s="27">
        <f t="shared" si="33"/>
        <v>0</v>
      </c>
      <c r="S86" s="28" t="str">
        <f t="shared" si="34"/>
        <v/>
      </c>
      <c r="T86" s="28">
        <f t="shared" si="26"/>
        <v>0</v>
      </c>
      <c r="U86" s="28">
        <f t="shared" si="27"/>
        <v>0</v>
      </c>
      <c r="V86" s="28" t="str">
        <f t="shared" si="28"/>
        <v/>
      </c>
      <c r="W86" s="28">
        <f t="shared" si="29"/>
        <v>0</v>
      </c>
      <c r="X86" s="28">
        <f t="shared" si="30"/>
        <v>0</v>
      </c>
    </row>
    <row r="87" spans="4:24" x14ac:dyDescent="0.25">
      <c r="D87" s="29" t="b">
        <v>0</v>
      </c>
      <c r="E87" s="29" t="b">
        <v>0</v>
      </c>
      <c r="F87" s="29" t="b">
        <v>0</v>
      </c>
      <c r="G87" s="29" t="b">
        <v>0</v>
      </c>
      <c r="H87" s="29" t="b">
        <v>0</v>
      </c>
      <c r="I87" s="30" t="str">
        <f t="shared" si="31"/>
        <v/>
      </c>
      <c r="J87" s="30"/>
      <c r="L87" s="31"/>
      <c r="N87" s="25" t="str">
        <f t="shared" si="32"/>
        <v/>
      </c>
      <c r="O87" s="25" t="str">
        <f t="shared" si="35"/>
        <v/>
      </c>
      <c r="P87" s="25"/>
      <c r="Q87" s="26">
        <v>45753</v>
      </c>
      <c r="R87" s="27">
        <f t="shared" si="33"/>
        <v>0</v>
      </c>
      <c r="S87" s="28" t="str">
        <f t="shared" si="34"/>
        <v/>
      </c>
      <c r="T87" s="28">
        <f t="shared" si="26"/>
        <v>0</v>
      </c>
      <c r="U87" s="28">
        <f t="shared" si="27"/>
        <v>0</v>
      </c>
      <c r="V87" s="28" t="str">
        <f t="shared" si="28"/>
        <v/>
      </c>
      <c r="W87" s="28">
        <f t="shared" si="29"/>
        <v>0</v>
      </c>
      <c r="X87" s="28">
        <f t="shared" si="30"/>
        <v>0</v>
      </c>
    </row>
    <row r="88" spans="4:24" x14ac:dyDescent="0.25">
      <c r="D88" s="29" t="b">
        <v>0</v>
      </c>
      <c r="E88" s="29" t="b">
        <v>0</v>
      </c>
      <c r="F88" s="29" t="b">
        <v>0</v>
      </c>
      <c r="G88" s="29" t="b">
        <v>0</v>
      </c>
      <c r="H88" s="29" t="b">
        <v>0</v>
      </c>
      <c r="I88" s="30" t="str">
        <f t="shared" si="31"/>
        <v/>
      </c>
      <c r="J88" s="30"/>
      <c r="L88" s="31"/>
      <c r="N88" s="25" t="str">
        <f t="shared" si="32"/>
        <v/>
      </c>
      <c r="O88" s="25" t="str">
        <f t="shared" si="35"/>
        <v/>
      </c>
      <c r="P88" s="25"/>
      <c r="Q88" s="26">
        <v>45753</v>
      </c>
      <c r="R88" s="27">
        <f t="shared" si="33"/>
        <v>0</v>
      </c>
      <c r="S88" s="28" t="str">
        <f t="shared" si="34"/>
        <v/>
      </c>
      <c r="T88" s="28">
        <f t="shared" si="26"/>
        <v>0</v>
      </c>
      <c r="U88" s="28">
        <f t="shared" si="27"/>
        <v>0</v>
      </c>
      <c r="V88" s="28" t="str">
        <f t="shared" si="28"/>
        <v/>
      </c>
      <c r="W88" s="28">
        <f t="shared" si="29"/>
        <v>0</v>
      </c>
      <c r="X88" s="28">
        <f t="shared" si="30"/>
        <v>0</v>
      </c>
    </row>
    <row r="89" spans="4:24" x14ac:dyDescent="0.25">
      <c r="D89" s="29" t="b">
        <v>0</v>
      </c>
      <c r="E89" s="29" t="b">
        <v>0</v>
      </c>
      <c r="F89" s="29" t="b">
        <v>0</v>
      </c>
      <c r="G89" s="29" t="b">
        <v>0</v>
      </c>
      <c r="H89" s="29" t="b">
        <v>0</v>
      </c>
      <c r="I89" s="30" t="str">
        <f t="shared" si="31"/>
        <v/>
      </c>
      <c r="J89" s="30"/>
      <c r="L89" s="31"/>
      <c r="N89" s="25" t="str">
        <f t="shared" si="32"/>
        <v/>
      </c>
      <c r="O89" s="25" t="str">
        <f t="shared" si="35"/>
        <v/>
      </c>
      <c r="P89" s="25"/>
      <c r="Q89" s="26">
        <v>45753</v>
      </c>
      <c r="R89" s="27">
        <f t="shared" si="33"/>
        <v>0</v>
      </c>
      <c r="S89" s="28" t="str">
        <f t="shared" si="34"/>
        <v/>
      </c>
      <c r="T89" s="28">
        <f t="shared" si="26"/>
        <v>0</v>
      </c>
      <c r="U89" s="28">
        <f t="shared" si="27"/>
        <v>0</v>
      </c>
      <c r="V89" s="28" t="str">
        <f t="shared" si="28"/>
        <v/>
      </c>
      <c r="W89" s="28">
        <f t="shared" si="29"/>
        <v>0</v>
      </c>
      <c r="X89" s="28">
        <f t="shared" si="30"/>
        <v>0</v>
      </c>
    </row>
    <row r="90" spans="4:24" x14ac:dyDescent="0.25">
      <c r="D90" s="29" t="b">
        <v>0</v>
      </c>
      <c r="E90" s="29" t="b">
        <v>0</v>
      </c>
      <c r="F90" s="29" t="b">
        <v>0</v>
      </c>
      <c r="G90" s="29" t="b">
        <v>0</v>
      </c>
      <c r="H90" s="29" t="b">
        <v>0</v>
      </c>
      <c r="I90" s="30" t="str">
        <f t="shared" si="31"/>
        <v/>
      </c>
      <c r="J90" s="30"/>
      <c r="L90" s="31"/>
      <c r="N90" s="25" t="str">
        <f t="shared" si="32"/>
        <v/>
      </c>
      <c r="O90" s="25" t="str">
        <f t="shared" si="35"/>
        <v/>
      </c>
      <c r="P90" s="25"/>
      <c r="Q90" s="26">
        <v>45753</v>
      </c>
      <c r="R90" s="27">
        <f t="shared" si="33"/>
        <v>0</v>
      </c>
      <c r="S90" s="28" t="str">
        <f t="shared" si="34"/>
        <v/>
      </c>
      <c r="T90" s="28">
        <f t="shared" si="26"/>
        <v>0</v>
      </c>
      <c r="U90" s="28">
        <f t="shared" si="27"/>
        <v>0</v>
      </c>
      <c r="V90" s="28" t="str">
        <f t="shared" si="28"/>
        <v/>
      </c>
      <c r="W90" s="28">
        <f t="shared" si="29"/>
        <v>0</v>
      </c>
      <c r="X90" s="28">
        <f t="shared" si="30"/>
        <v>0</v>
      </c>
    </row>
    <row r="91" spans="4:24" x14ac:dyDescent="0.25">
      <c r="D91" s="29" t="b">
        <v>0</v>
      </c>
      <c r="E91" s="29" t="b">
        <v>0</v>
      </c>
      <c r="F91" s="29" t="b">
        <v>0</v>
      </c>
      <c r="G91" s="29" t="b">
        <v>0</v>
      </c>
      <c r="H91" s="29" t="b">
        <v>0</v>
      </c>
      <c r="I91" s="30" t="str">
        <f t="shared" si="31"/>
        <v/>
      </c>
      <c r="J91" s="30"/>
      <c r="L91" s="31"/>
      <c r="N91" s="25" t="str">
        <f t="shared" si="32"/>
        <v/>
      </c>
      <c r="O91" s="25" t="str">
        <f t="shared" si="35"/>
        <v/>
      </c>
      <c r="P91" s="25"/>
      <c r="Q91" s="26">
        <v>45753</v>
      </c>
      <c r="R91" s="27">
        <f t="shared" si="33"/>
        <v>0</v>
      </c>
      <c r="S91" s="28" t="str">
        <f t="shared" si="34"/>
        <v/>
      </c>
      <c r="T91" s="28">
        <f t="shared" si="26"/>
        <v>0</v>
      </c>
      <c r="U91" s="28">
        <f t="shared" si="27"/>
        <v>0</v>
      </c>
      <c r="V91" s="28" t="str">
        <f t="shared" si="28"/>
        <v/>
      </c>
      <c r="W91" s="28">
        <f t="shared" si="29"/>
        <v>0</v>
      </c>
      <c r="X91" s="28">
        <f t="shared" si="30"/>
        <v>0</v>
      </c>
    </row>
    <row r="92" spans="4:24" x14ac:dyDescent="0.25">
      <c r="D92" s="29" t="b">
        <v>0</v>
      </c>
      <c r="E92" s="29" t="b">
        <v>0</v>
      </c>
      <c r="F92" s="29" t="b">
        <v>0</v>
      </c>
      <c r="G92" s="29" t="b">
        <v>0</v>
      </c>
      <c r="H92" s="29" t="b">
        <v>0</v>
      </c>
      <c r="I92" s="30" t="str">
        <f t="shared" si="31"/>
        <v/>
      </c>
      <c r="J92" s="30"/>
      <c r="L92" s="31"/>
      <c r="N92" s="25" t="str">
        <f t="shared" si="32"/>
        <v/>
      </c>
      <c r="O92" s="25" t="str">
        <f t="shared" si="35"/>
        <v/>
      </c>
      <c r="P92" s="25"/>
      <c r="Q92" s="26">
        <v>45753</v>
      </c>
      <c r="R92" s="27">
        <f t="shared" si="33"/>
        <v>0</v>
      </c>
      <c r="S92" s="28" t="str">
        <f t="shared" si="34"/>
        <v/>
      </c>
      <c r="T92" s="28">
        <f t="shared" si="26"/>
        <v>0</v>
      </c>
      <c r="U92" s="28">
        <f t="shared" si="27"/>
        <v>0</v>
      </c>
      <c r="V92" s="28" t="str">
        <f t="shared" si="28"/>
        <v/>
      </c>
      <c r="W92" s="28">
        <f t="shared" si="29"/>
        <v>0</v>
      </c>
      <c r="X92" s="28">
        <f t="shared" si="30"/>
        <v>0</v>
      </c>
    </row>
    <row r="93" spans="4:24" x14ac:dyDescent="0.25">
      <c r="D93" s="29" t="b">
        <v>0</v>
      </c>
      <c r="E93" s="29" t="b">
        <v>0</v>
      </c>
      <c r="F93" s="29" t="b">
        <v>0</v>
      </c>
      <c r="G93" s="29" t="b">
        <v>0</v>
      </c>
      <c r="H93" s="29" t="b">
        <v>0</v>
      </c>
      <c r="I93" s="30" t="str">
        <f t="shared" si="31"/>
        <v/>
      </c>
      <c r="J93" s="30"/>
      <c r="L93" s="31"/>
      <c r="N93" s="25" t="str">
        <f t="shared" si="32"/>
        <v/>
      </c>
      <c r="O93" s="25" t="str">
        <f t="shared" si="35"/>
        <v/>
      </c>
      <c r="P93" s="25"/>
      <c r="Q93" s="26">
        <v>45753</v>
      </c>
      <c r="R93" s="27">
        <f t="shared" si="33"/>
        <v>0</v>
      </c>
      <c r="S93" s="28" t="str">
        <f t="shared" si="34"/>
        <v/>
      </c>
      <c r="T93" s="28">
        <f t="shared" si="26"/>
        <v>0</v>
      </c>
      <c r="U93" s="28">
        <f t="shared" si="27"/>
        <v>0</v>
      </c>
      <c r="V93" s="28" t="str">
        <f t="shared" si="28"/>
        <v/>
      </c>
      <c r="W93" s="28">
        <f t="shared" si="29"/>
        <v>0</v>
      </c>
      <c r="X93" s="28">
        <f t="shared" si="30"/>
        <v>0</v>
      </c>
    </row>
    <row r="94" spans="4:24" x14ac:dyDescent="0.25">
      <c r="D94" s="29" t="b">
        <v>0</v>
      </c>
      <c r="E94" s="29" t="b">
        <v>0</v>
      </c>
      <c r="F94" s="29" t="b">
        <v>0</v>
      </c>
      <c r="G94" s="29" t="b">
        <v>0</v>
      </c>
      <c r="H94" s="29" t="b">
        <v>0</v>
      </c>
      <c r="I94" s="30" t="str">
        <f t="shared" si="31"/>
        <v/>
      </c>
      <c r="J94" s="30"/>
      <c r="L94" s="31"/>
      <c r="N94" s="25" t="str">
        <f t="shared" si="32"/>
        <v/>
      </c>
      <c r="O94" s="25" t="str">
        <f t="shared" si="35"/>
        <v/>
      </c>
      <c r="P94" s="25"/>
      <c r="Q94" s="26">
        <v>45753</v>
      </c>
      <c r="R94" s="27">
        <f t="shared" si="33"/>
        <v>0</v>
      </c>
      <c r="S94" s="28" t="str">
        <f t="shared" si="34"/>
        <v/>
      </c>
      <c r="T94" s="28">
        <f t="shared" si="26"/>
        <v>0</v>
      </c>
      <c r="U94" s="28">
        <f t="shared" si="27"/>
        <v>0</v>
      </c>
      <c r="V94" s="28" t="str">
        <f t="shared" si="28"/>
        <v/>
      </c>
      <c r="W94" s="28">
        <f t="shared" si="29"/>
        <v>0</v>
      </c>
      <c r="X94" s="28">
        <f t="shared" si="30"/>
        <v>0</v>
      </c>
    </row>
    <row r="95" spans="4:24" x14ac:dyDescent="0.25">
      <c r="D95" s="29" t="b">
        <v>0</v>
      </c>
      <c r="E95" s="29" t="b">
        <v>0</v>
      </c>
      <c r="F95" s="29" t="b">
        <v>0</v>
      </c>
      <c r="G95" s="29" t="b">
        <v>0</v>
      </c>
      <c r="H95" s="29" t="b">
        <v>0</v>
      </c>
      <c r="I95" s="30" t="str">
        <f t="shared" si="31"/>
        <v/>
      </c>
      <c r="J95" s="30"/>
      <c r="L95" s="31"/>
      <c r="N95" s="25" t="str">
        <f t="shared" si="32"/>
        <v/>
      </c>
      <c r="O95" s="25" t="str">
        <f t="shared" si="35"/>
        <v/>
      </c>
      <c r="P95" s="25"/>
      <c r="Q95" s="26">
        <v>45753</v>
      </c>
      <c r="R95" s="27">
        <f t="shared" si="33"/>
        <v>0</v>
      </c>
      <c r="S95" s="28" t="str">
        <f t="shared" si="34"/>
        <v/>
      </c>
      <c r="T95" s="28">
        <f t="shared" si="26"/>
        <v>0</v>
      </c>
      <c r="U95" s="28">
        <f t="shared" si="27"/>
        <v>0</v>
      </c>
      <c r="V95" s="28" t="str">
        <f t="shared" si="28"/>
        <v/>
      </c>
      <c r="W95" s="28">
        <f t="shared" si="29"/>
        <v>0</v>
      </c>
      <c r="X95" s="28">
        <f t="shared" si="30"/>
        <v>0</v>
      </c>
    </row>
    <row r="96" spans="4:24" x14ac:dyDescent="0.25">
      <c r="D96" s="29" t="b">
        <v>0</v>
      </c>
      <c r="E96" s="29" t="b">
        <v>0</v>
      </c>
      <c r="F96" s="29" t="b">
        <v>0</v>
      </c>
      <c r="G96" s="29" t="b">
        <v>0</v>
      </c>
      <c r="H96" s="29" t="b">
        <v>0</v>
      </c>
      <c r="I96" s="30" t="str">
        <f t="shared" si="31"/>
        <v/>
      </c>
      <c r="J96" s="30"/>
      <c r="L96" s="31"/>
      <c r="N96" s="25" t="str">
        <f t="shared" si="32"/>
        <v/>
      </c>
      <c r="O96" s="25" t="str">
        <f t="shared" si="35"/>
        <v/>
      </c>
      <c r="P96" s="25"/>
      <c r="Q96" s="26">
        <v>45753</v>
      </c>
      <c r="R96" s="27">
        <f t="shared" si="33"/>
        <v>0</v>
      </c>
      <c r="S96" s="28" t="str">
        <f t="shared" si="34"/>
        <v/>
      </c>
      <c r="T96" s="28">
        <f t="shared" si="26"/>
        <v>0</v>
      </c>
      <c r="U96" s="28">
        <f t="shared" si="27"/>
        <v>0</v>
      </c>
      <c r="V96" s="28" t="str">
        <f t="shared" si="28"/>
        <v/>
      </c>
      <c r="W96" s="28">
        <f t="shared" si="29"/>
        <v>0</v>
      </c>
      <c r="X96" s="28">
        <f t="shared" si="30"/>
        <v>0</v>
      </c>
    </row>
    <row r="97" spans="4:24" x14ac:dyDescent="0.25">
      <c r="D97" s="29" t="b">
        <v>0</v>
      </c>
      <c r="E97" s="29" t="b">
        <v>0</v>
      </c>
      <c r="F97" s="29" t="b">
        <v>0</v>
      </c>
      <c r="G97" s="29" t="b">
        <v>0</v>
      </c>
      <c r="H97" s="29" t="b">
        <v>0</v>
      </c>
      <c r="I97" s="30" t="str">
        <f t="shared" si="31"/>
        <v/>
      </c>
      <c r="J97" s="30"/>
      <c r="L97" s="31"/>
      <c r="N97" s="25" t="str">
        <f t="shared" si="32"/>
        <v/>
      </c>
      <c r="O97" s="25" t="str">
        <f t="shared" si="35"/>
        <v/>
      </c>
      <c r="P97" s="25"/>
      <c r="Q97" s="26">
        <v>45753</v>
      </c>
      <c r="R97" s="27">
        <f t="shared" si="33"/>
        <v>0</v>
      </c>
      <c r="S97" s="28" t="str">
        <f t="shared" si="34"/>
        <v/>
      </c>
      <c r="T97" s="28">
        <f t="shared" si="26"/>
        <v>0</v>
      </c>
      <c r="U97" s="28">
        <f t="shared" si="27"/>
        <v>0</v>
      </c>
      <c r="V97" s="28" t="str">
        <f t="shared" si="28"/>
        <v/>
      </c>
      <c r="W97" s="28">
        <f t="shared" si="29"/>
        <v>0</v>
      </c>
      <c r="X97" s="28">
        <f t="shared" si="30"/>
        <v>0</v>
      </c>
    </row>
    <row r="98" spans="4:24" x14ac:dyDescent="0.25">
      <c r="D98" s="29" t="b">
        <v>0</v>
      </c>
      <c r="E98" s="29" t="b">
        <v>0</v>
      </c>
      <c r="F98" s="29" t="b">
        <v>0</v>
      </c>
      <c r="G98" s="29" t="b">
        <v>0</v>
      </c>
      <c r="H98" s="29" t="b">
        <v>0</v>
      </c>
      <c r="I98" s="30" t="str">
        <f t="shared" si="31"/>
        <v/>
      </c>
      <c r="J98" s="30"/>
      <c r="L98" s="31"/>
      <c r="N98" s="25" t="str">
        <f t="shared" si="32"/>
        <v/>
      </c>
      <c r="O98" s="25" t="str">
        <f t="shared" si="35"/>
        <v/>
      </c>
      <c r="P98" s="25"/>
      <c r="Q98" s="26">
        <v>45753</v>
      </c>
      <c r="R98" s="27">
        <f t="shared" si="33"/>
        <v>0</v>
      </c>
      <c r="S98" s="28" t="str">
        <f t="shared" si="34"/>
        <v/>
      </c>
      <c r="T98" s="28">
        <f t="shared" si="26"/>
        <v>0</v>
      </c>
      <c r="U98" s="28">
        <f t="shared" si="27"/>
        <v>0</v>
      </c>
      <c r="V98" s="28" t="str">
        <f t="shared" si="28"/>
        <v/>
      </c>
      <c r="W98" s="28">
        <f t="shared" si="29"/>
        <v>0</v>
      </c>
      <c r="X98" s="28">
        <f t="shared" si="30"/>
        <v>0</v>
      </c>
    </row>
    <row r="99" spans="4:24" x14ac:dyDescent="0.25">
      <c r="D99" s="29" t="b">
        <v>0</v>
      </c>
      <c r="E99" s="29" t="b">
        <v>0</v>
      </c>
      <c r="F99" s="29" t="b">
        <v>0</v>
      </c>
      <c r="G99" s="29" t="b">
        <v>0</v>
      </c>
      <c r="H99" s="29" t="b">
        <v>0</v>
      </c>
      <c r="I99" s="30" t="str">
        <f t="shared" si="31"/>
        <v/>
      </c>
      <c r="J99" s="30"/>
      <c r="L99" s="31"/>
      <c r="N99" s="25" t="str">
        <f t="shared" si="32"/>
        <v/>
      </c>
      <c r="O99" s="25" t="str">
        <f t="shared" si="35"/>
        <v/>
      </c>
      <c r="P99" s="25"/>
      <c r="Q99" s="26">
        <v>45753</v>
      </c>
      <c r="R99" s="27">
        <f t="shared" si="33"/>
        <v>0</v>
      </c>
      <c r="S99" s="28" t="str">
        <f t="shared" si="34"/>
        <v/>
      </c>
      <c r="T99" s="28">
        <f t="shared" si="26"/>
        <v>0</v>
      </c>
      <c r="U99" s="28">
        <f t="shared" si="27"/>
        <v>0</v>
      </c>
      <c r="V99" s="28" t="str">
        <f t="shared" si="28"/>
        <v/>
      </c>
      <c r="W99" s="28">
        <f t="shared" si="29"/>
        <v>0</v>
      </c>
      <c r="X99" s="28">
        <f t="shared" si="30"/>
        <v>0</v>
      </c>
    </row>
    <row r="100" spans="4:24" x14ac:dyDescent="0.25">
      <c r="D100" s="29" t="b">
        <v>0</v>
      </c>
      <c r="E100" s="29" t="b">
        <v>0</v>
      </c>
      <c r="F100" s="29" t="b">
        <v>0</v>
      </c>
      <c r="G100" s="29" t="b">
        <v>0</v>
      </c>
      <c r="H100" s="29" t="b">
        <v>0</v>
      </c>
      <c r="I100" s="30" t="str">
        <f t="shared" si="31"/>
        <v/>
      </c>
      <c r="J100" s="30"/>
      <c r="L100" s="31"/>
      <c r="N100" s="25" t="str">
        <f t="shared" si="32"/>
        <v/>
      </c>
      <c r="O100" s="25" t="str">
        <f t="shared" si="35"/>
        <v/>
      </c>
      <c r="P100" s="25"/>
      <c r="Q100" s="26">
        <v>45753</v>
      </c>
      <c r="R100" s="27">
        <f t="shared" si="33"/>
        <v>0</v>
      </c>
      <c r="S100" s="28" t="str">
        <f t="shared" si="34"/>
        <v/>
      </c>
      <c r="T100" s="28">
        <f t="shared" si="26"/>
        <v>0</v>
      </c>
      <c r="U100" s="28">
        <f t="shared" si="27"/>
        <v>0</v>
      </c>
      <c r="V100" s="28" t="str">
        <f t="shared" si="28"/>
        <v/>
      </c>
      <c r="W100" s="28">
        <f t="shared" si="29"/>
        <v>0</v>
      </c>
      <c r="X100" s="28">
        <f t="shared" si="30"/>
        <v>0</v>
      </c>
    </row>
    <row r="101" spans="4:24" x14ac:dyDescent="0.25">
      <c r="D101" s="29" t="b">
        <v>0</v>
      </c>
      <c r="E101" s="29" t="b">
        <v>0</v>
      </c>
      <c r="F101" s="29" t="b">
        <v>0</v>
      </c>
      <c r="G101" s="29" t="b">
        <v>0</v>
      </c>
      <c r="H101" s="29" t="b">
        <v>0</v>
      </c>
      <c r="I101" s="30" t="str">
        <f t="shared" si="31"/>
        <v/>
      </c>
      <c r="J101" s="30"/>
      <c r="L101" s="31"/>
      <c r="N101" s="25" t="str">
        <f t="shared" si="32"/>
        <v/>
      </c>
      <c r="O101" s="25" t="str">
        <f t="shared" si="35"/>
        <v/>
      </c>
      <c r="P101" s="25"/>
      <c r="Q101" s="26">
        <v>45753</v>
      </c>
      <c r="R101" s="27">
        <f t="shared" si="33"/>
        <v>0</v>
      </c>
      <c r="S101" s="28" t="str">
        <f t="shared" si="34"/>
        <v/>
      </c>
      <c r="T101" s="28">
        <f t="shared" si="26"/>
        <v>0</v>
      </c>
      <c r="U101" s="28">
        <f t="shared" si="27"/>
        <v>0</v>
      </c>
      <c r="V101" s="28" t="str">
        <f t="shared" si="28"/>
        <v/>
      </c>
      <c r="W101" s="28">
        <f t="shared" si="29"/>
        <v>0</v>
      </c>
      <c r="X101" s="28">
        <f t="shared" si="30"/>
        <v>0</v>
      </c>
    </row>
    <row r="102" spans="4:24" x14ac:dyDescent="0.25">
      <c r="D102" s="29" t="b">
        <v>0</v>
      </c>
      <c r="E102" s="29" t="b">
        <v>0</v>
      </c>
      <c r="F102" s="29" t="b">
        <v>0</v>
      </c>
      <c r="G102" s="29" t="b">
        <v>0</v>
      </c>
      <c r="H102" s="29" t="b">
        <v>0</v>
      </c>
      <c r="I102" s="30" t="str">
        <f t="shared" si="31"/>
        <v/>
      </c>
      <c r="J102" s="30"/>
      <c r="L102" s="31"/>
      <c r="N102" s="25" t="str">
        <f t="shared" si="32"/>
        <v/>
      </c>
      <c r="O102" s="25" t="str">
        <f t="shared" si="35"/>
        <v/>
      </c>
      <c r="P102" s="25"/>
      <c r="Q102" s="26">
        <v>45753</v>
      </c>
      <c r="R102" s="27">
        <f t="shared" si="33"/>
        <v>0</v>
      </c>
      <c r="S102" s="28" t="str">
        <f t="shared" si="34"/>
        <v/>
      </c>
      <c r="T102" s="28">
        <f t="shared" si="26"/>
        <v>0</v>
      </c>
      <c r="U102" s="28">
        <f t="shared" si="27"/>
        <v>0</v>
      </c>
      <c r="V102" s="28" t="str">
        <f t="shared" si="28"/>
        <v/>
      </c>
      <c r="W102" s="28">
        <f t="shared" si="29"/>
        <v>0</v>
      </c>
      <c r="X102" s="28">
        <f t="shared" si="30"/>
        <v>0</v>
      </c>
    </row>
    <row r="103" spans="4:24" x14ac:dyDescent="0.25">
      <c r="D103" s="29" t="b">
        <v>0</v>
      </c>
      <c r="E103" s="29" t="b">
        <v>0</v>
      </c>
      <c r="F103" s="29" t="b">
        <v>0</v>
      </c>
      <c r="G103" s="29" t="b">
        <v>0</v>
      </c>
      <c r="H103" s="29" t="b">
        <v>0</v>
      </c>
      <c r="I103" s="30" t="str">
        <f t="shared" si="31"/>
        <v/>
      </c>
      <c r="J103" s="30"/>
      <c r="L103" s="31"/>
      <c r="N103" s="25" t="str">
        <f t="shared" si="32"/>
        <v/>
      </c>
      <c r="O103" s="25" t="str">
        <f t="shared" si="35"/>
        <v/>
      </c>
      <c r="P103" s="25"/>
      <c r="Q103" s="26">
        <v>45753</v>
      </c>
      <c r="R103" s="27">
        <f t="shared" si="33"/>
        <v>0</v>
      </c>
      <c r="S103" s="28" t="str">
        <f t="shared" si="34"/>
        <v/>
      </c>
      <c r="T103" s="28">
        <f t="shared" si="26"/>
        <v>0</v>
      </c>
      <c r="U103" s="28">
        <f t="shared" si="27"/>
        <v>0</v>
      </c>
      <c r="V103" s="28" t="str">
        <f t="shared" si="28"/>
        <v/>
      </c>
      <c r="W103" s="28">
        <f t="shared" si="29"/>
        <v>0</v>
      </c>
      <c r="X103" s="28">
        <f t="shared" si="30"/>
        <v>0</v>
      </c>
    </row>
    <row r="104" spans="4:24" x14ac:dyDescent="0.25">
      <c r="D104" s="29" t="b">
        <v>0</v>
      </c>
      <c r="E104" s="29" t="b">
        <v>0</v>
      </c>
      <c r="F104" s="29" t="b">
        <v>0</v>
      </c>
      <c r="G104" s="29" t="b">
        <v>0</v>
      </c>
      <c r="H104" s="29" t="b">
        <v>0</v>
      </c>
      <c r="I104" s="30" t="str">
        <f t="shared" si="31"/>
        <v/>
      </c>
      <c r="J104" s="30"/>
      <c r="L104" s="31"/>
      <c r="N104" s="25" t="str">
        <f t="shared" si="32"/>
        <v/>
      </c>
      <c r="O104" s="25" t="str">
        <f t="shared" si="35"/>
        <v/>
      </c>
      <c r="P104" s="25"/>
      <c r="Q104" s="26">
        <v>45753</v>
      </c>
      <c r="R104" s="27">
        <f t="shared" si="33"/>
        <v>0</v>
      </c>
      <c r="S104" s="28" t="str">
        <f t="shared" si="34"/>
        <v/>
      </c>
      <c r="T104" s="28">
        <f t="shared" si="26"/>
        <v>0</v>
      </c>
      <c r="U104" s="28">
        <f t="shared" si="27"/>
        <v>0</v>
      </c>
      <c r="V104" s="28" t="str">
        <f t="shared" si="28"/>
        <v/>
      </c>
      <c r="W104" s="28">
        <f t="shared" si="29"/>
        <v>0</v>
      </c>
      <c r="X104" s="28">
        <f t="shared" si="30"/>
        <v>0</v>
      </c>
    </row>
    <row r="105" spans="4:24" x14ac:dyDescent="0.25">
      <c r="D105" s="29" t="b">
        <v>0</v>
      </c>
      <c r="E105" s="29" t="b">
        <v>0</v>
      </c>
      <c r="F105" s="29" t="b">
        <v>0</v>
      </c>
      <c r="G105" s="29" t="b">
        <v>0</v>
      </c>
      <c r="H105" s="29" t="b">
        <v>0</v>
      </c>
      <c r="I105" s="30" t="str">
        <f t="shared" si="31"/>
        <v/>
      </c>
      <c r="J105" s="30"/>
      <c r="L105" s="31"/>
      <c r="N105" s="25" t="str">
        <f t="shared" si="32"/>
        <v/>
      </c>
      <c r="O105" s="25" t="str">
        <f t="shared" si="35"/>
        <v/>
      </c>
      <c r="P105" s="25"/>
      <c r="Q105" s="26">
        <v>45753</v>
      </c>
      <c r="R105" s="27">
        <f t="shared" si="33"/>
        <v>0</v>
      </c>
      <c r="S105" s="28" t="str">
        <f t="shared" si="34"/>
        <v/>
      </c>
      <c r="T105" s="28">
        <f t="shared" si="26"/>
        <v>0</v>
      </c>
      <c r="U105" s="28">
        <f t="shared" si="27"/>
        <v>0</v>
      </c>
      <c r="V105" s="28" t="str">
        <f t="shared" si="28"/>
        <v/>
      </c>
      <c r="W105" s="28">
        <f t="shared" si="29"/>
        <v>0</v>
      </c>
      <c r="X105" s="28">
        <f t="shared" si="30"/>
        <v>0</v>
      </c>
    </row>
    <row r="106" spans="4:24" x14ac:dyDescent="0.25">
      <c r="D106" s="29" t="b">
        <v>0</v>
      </c>
      <c r="E106" s="29" t="b">
        <v>0</v>
      </c>
      <c r="F106" s="29" t="b">
        <v>0</v>
      </c>
      <c r="G106" s="29" t="b">
        <v>0</v>
      </c>
      <c r="H106" s="29" t="b">
        <v>0</v>
      </c>
      <c r="I106" s="30" t="str">
        <f t="shared" si="31"/>
        <v/>
      </c>
      <c r="J106" s="30"/>
      <c r="L106" s="31"/>
      <c r="N106" s="25" t="str">
        <f t="shared" si="32"/>
        <v/>
      </c>
      <c r="O106" s="25" t="str">
        <f t="shared" si="35"/>
        <v/>
      </c>
      <c r="P106" s="25"/>
      <c r="Q106" s="26">
        <v>45753</v>
      </c>
      <c r="R106" s="27">
        <f t="shared" si="33"/>
        <v>0</v>
      </c>
      <c r="S106" s="28" t="str">
        <f t="shared" si="34"/>
        <v/>
      </c>
      <c r="T106" s="28">
        <f t="shared" si="26"/>
        <v>0</v>
      </c>
      <c r="U106" s="28">
        <f t="shared" si="27"/>
        <v>0</v>
      </c>
      <c r="V106" s="28" t="str">
        <f t="shared" si="28"/>
        <v/>
      </c>
      <c r="W106" s="28">
        <f t="shared" si="29"/>
        <v>0</v>
      </c>
      <c r="X106" s="28">
        <f t="shared" si="30"/>
        <v>0</v>
      </c>
    </row>
    <row r="107" spans="4:24" x14ac:dyDescent="0.25">
      <c r="D107" s="29" t="b">
        <v>0</v>
      </c>
      <c r="E107" s="29" t="b">
        <v>0</v>
      </c>
      <c r="F107" s="29" t="b">
        <v>0</v>
      </c>
      <c r="G107" s="29" t="b">
        <v>0</v>
      </c>
      <c r="H107" s="29" t="b">
        <v>0</v>
      </c>
      <c r="I107" s="30" t="str">
        <f t="shared" si="31"/>
        <v/>
      </c>
      <c r="J107" s="30"/>
      <c r="L107" s="31"/>
      <c r="N107" s="25" t="str">
        <f t="shared" si="32"/>
        <v/>
      </c>
      <c r="O107" s="25" t="str">
        <f t="shared" si="35"/>
        <v/>
      </c>
      <c r="P107" s="25"/>
      <c r="Q107" s="26">
        <v>45753</v>
      </c>
      <c r="R107" s="27">
        <f t="shared" si="33"/>
        <v>0</v>
      </c>
      <c r="S107" s="28" t="str">
        <f t="shared" si="34"/>
        <v/>
      </c>
      <c r="T107" s="28">
        <f t="shared" si="26"/>
        <v>0</v>
      </c>
      <c r="U107" s="28">
        <f t="shared" si="27"/>
        <v>0</v>
      </c>
      <c r="V107" s="28" t="str">
        <f t="shared" si="28"/>
        <v/>
      </c>
      <c r="W107" s="28">
        <f t="shared" si="29"/>
        <v>0</v>
      </c>
      <c r="X107" s="28">
        <f t="shared" si="30"/>
        <v>0</v>
      </c>
    </row>
    <row r="108" spans="4:24" x14ac:dyDescent="0.25">
      <c r="D108" s="29" t="b">
        <v>0</v>
      </c>
      <c r="E108" s="29" t="b">
        <v>0</v>
      </c>
      <c r="F108" s="29" t="b">
        <v>0</v>
      </c>
      <c r="G108" s="29" t="b">
        <v>0</v>
      </c>
      <c r="H108" s="29" t="b">
        <v>0</v>
      </c>
      <c r="I108" s="30" t="str">
        <f t="shared" si="31"/>
        <v/>
      </c>
      <c r="J108" s="30"/>
      <c r="L108" s="31"/>
      <c r="N108" s="25" t="str">
        <f t="shared" si="32"/>
        <v/>
      </c>
      <c r="O108" s="25" t="str">
        <f t="shared" si="35"/>
        <v/>
      </c>
      <c r="P108" s="25"/>
      <c r="Q108" s="26">
        <v>45753</v>
      </c>
      <c r="R108" s="27">
        <f>+IF(C108="",0,(Q108-C108)/365.25)</f>
        <v>0</v>
      </c>
      <c r="S108" s="1" t="str">
        <f>+IF(E108=TRUE,J108*K108,IF(D108=TRUE,J108,""))</f>
        <v/>
      </c>
      <c r="T108" s="1">
        <f>+ROUND(IF(R108&lt;21,0,IF(F108=FALSE,IF(R108&lt;25,0,IF(S108&gt;758,(S108-758)*0.138,0)))),2)</f>
        <v>0</v>
      </c>
      <c r="U108" s="1">
        <f>+ROUND(IF(H108=TRUE,IF(S108&gt;520,(S108-520)*0.03,0),0),2)</f>
        <v>0</v>
      </c>
      <c r="V108" s="28" t="str">
        <f t="shared" ref="V108" si="36">+N108</f>
        <v/>
      </c>
      <c r="W108" s="1">
        <f>+ROUND(IF(R108&lt;21,0,IF(F108=FALSE,IF(R108&lt;25,0,IF(V108&gt;417,(V108-417)*0.15,0)))),2)</f>
        <v>0</v>
      </c>
      <c r="X108" s="1">
        <f>+ROUND(IF(H108=TRUE,IF(V108&gt;520,(V108-520)*0.03,0),0),2)</f>
        <v>0</v>
      </c>
    </row>
    <row r="109" spans="4:24" s="32" customFormat="1" hidden="1" x14ac:dyDescent="0.25">
      <c r="O109" s="33"/>
      <c r="P109" s="33"/>
    </row>
    <row r="110" spans="4:24" ht="15.75" hidden="1" thickBot="1" x14ac:dyDescent="0.3">
      <c r="J110" s="34">
        <f>+SUM(J9:J109)</f>
        <v>2500</v>
      </c>
      <c r="K110" s="34">
        <f t="shared" ref="K110:X110" si="37">+SUM(K9:K109)</f>
        <v>125</v>
      </c>
      <c r="L110" s="34">
        <f t="shared" si="37"/>
        <v>0</v>
      </c>
      <c r="M110" s="34"/>
      <c r="N110" s="34">
        <f t="shared" si="37"/>
        <v>2500</v>
      </c>
      <c r="O110" s="34">
        <f t="shared" si="37"/>
        <v>20</v>
      </c>
      <c r="P110" s="34"/>
      <c r="Q110" s="34"/>
      <c r="R110" s="34"/>
      <c r="S110" s="34">
        <f t="shared" si="37"/>
        <v>2500</v>
      </c>
      <c r="T110" s="34">
        <f t="shared" si="37"/>
        <v>240.4</v>
      </c>
      <c r="U110" s="34">
        <f t="shared" si="37"/>
        <v>59.4</v>
      </c>
      <c r="V110" s="34">
        <f t="shared" si="37"/>
        <v>2500</v>
      </c>
      <c r="W110" s="34">
        <f t="shared" si="37"/>
        <v>312.45</v>
      </c>
      <c r="X110" s="34">
        <f t="shared" si="37"/>
        <v>59.4</v>
      </c>
    </row>
    <row r="111" spans="4:24" ht="15.75" hidden="1" thickTop="1" x14ac:dyDescent="0.25"/>
  </sheetData>
  <mergeCells count="1">
    <mergeCell ref="A1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5E18-1B62-43F0-B286-2DF2036E8710}">
  <sheetPr>
    <tabColor rgb="FFFFC000"/>
  </sheetPr>
  <dimension ref="A1:XFC39"/>
  <sheetViews>
    <sheetView zoomScaleNormal="100" workbookViewId="0">
      <selection activeCell="A8" sqref="A8"/>
    </sheetView>
  </sheetViews>
  <sheetFormatPr defaultColWidth="0" defaultRowHeight="15" zeroHeight="1" x14ac:dyDescent="0.25"/>
  <cols>
    <col min="1" max="1" width="6.140625" customWidth="1"/>
    <col min="2" max="6" width="12.28515625" customWidth="1"/>
    <col min="7" max="7" width="12.7109375" customWidth="1"/>
    <col min="8" max="10" width="16.7109375" customWidth="1"/>
    <col min="11" max="11" width="6.140625" customWidth="1"/>
    <col min="12" max="13" width="0" hidden="1" customWidth="1"/>
    <col min="14" max="16383" width="8.85546875" hidden="1"/>
    <col min="16384" max="16384" width="7.28515625" customWidth="1"/>
  </cols>
  <sheetData>
    <row r="1" spans="1:10" x14ac:dyDescent="0.25">
      <c r="A1" s="42" t="e" vm="1">
        <v>#VALUE!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x14ac:dyDescent="0.25"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B9" s="43" t="s">
        <v>54</v>
      </c>
      <c r="C9" s="43"/>
      <c r="D9" s="43"/>
      <c r="E9" s="43"/>
      <c r="F9" s="43"/>
      <c r="G9" s="43"/>
      <c r="H9" s="43"/>
      <c r="I9" s="43"/>
      <c r="J9" s="3"/>
    </row>
    <row r="10" spans="1:10" x14ac:dyDescent="0.25">
      <c r="B10" s="3"/>
      <c r="C10" s="3"/>
      <c r="D10" s="3"/>
      <c r="E10" s="3"/>
      <c r="F10" s="3"/>
      <c r="G10" s="3"/>
      <c r="H10" s="3"/>
      <c r="I10" s="3"/>
      <c r="J10" s="6" t="s">
        <v>45</v>
      </c>
    </row>
    <row r="11" spans="1:10" x14ac:dyDescent="0.25">
      <c r="B11" s="2"/>
      <c r="C11" s="5"/>
      <c r="D11" s="5"/>
      <c r="E11" s="43" t="s">
        <v>60</v>
      </c>
      <c r="F11" s="43"/>
      <c r="G11" s="43"/>
      <c r="H11" s="3"/>
      <c r="I11" s="3"/>
      <c r="J11" s="7" t="b">
        <v>0</v>
      </c>
    </row>
    <row r="12" spans="1:10" ht="15.75" thickBot="1" x14ac:dyDescent="0.3">
      <c r="B12" s="3"/>
      <c r="C12" s="3"/>
      <c r="D12" s="3"/>
      <c r="E12" s="3"/>
      <c r="F12" s="3"/>
      <c r="G12" s="3"/>
      <c r="H12" s="3"/>
      <c r="I12" s="3"/>
      <c r="J12" s="3"/>
    </row>
    <row r="13" spans="1:10" ht="15.75" thickBot="1" x14ac:dyDescent="0.3">
      <c r="B13" s="8" t="s">
        <v>39</v>
      </c>
      <c r="C13" s="9"/>
      <c r="D13" s="9"/>
      <c r="E13" s="10"/>
      <c r="F13" s="10"/>
      <c r="G13" s="10"/>
      <c r="H13" s="10"/>
      <c r="I13" s="10"/>
      <c r="J13" s="11"/>
    </row>
    <row r="14" spans="1:10" x14ac:dyDescent="0.25"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B15" s="3" t="s">
        <v>40</v>
      </c>
      <c r="C15" s="3"/>
      <c r="D15" s="3"/>
      <c r="E15" s="3"/>
      <c r="F15" s="3"/>
      <c r="G15" s="3"/>
      <c r="H15" s="3"/>
      <c r="I15" s="3"/>
      <c r="J15" s="35">
        <f>+Calculations!S110*12</f>
        <v>30000</v>
      </c>
    </row>
    <row r="16" spans="1:10" x14ac:dyDescent="0.25">
      <c r="B16" s="3" t="s">
        <v>41</v>
      </c>
      <c r="C16" s="3"/>
      <c r="D16" s="3"/>
      <c r="E16" s="3"/>
      <c r="F16" s="3"/>
      <c r="G16" s="3"/>
      <c r="H16" s="3"/>
      <c r="I16" s="3"/>
      <c r="J16" s="35">
        <f>+IF(J11=TRUE,IF(Calculations!T110*12&lt;5000,0,Calculations!T110*12-5000),Calculations!T110*12)</f>
        <v>2884.8</v>
      </c>
    </row>
    <row r="17" spans="2:10" x14ac:dyDescent="0.25">
      <c r="B17" s="3" t="s">
        <v>42</v>
      </c>
      <c r="C17" s="3"/>
      <c r="D17" s="3"/>
      <c r="E17" s="3"/>
      <c r="F17" s="3"/>
      <c r="G17" s="3"/>
      <c r="H17" s="3"/>
      <c r="I17" s="3"/>
      <c r="J17" s="35">
        <f>+Calculations!U110*12</f>
        <v>712.8</v>
      </c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5"/>
    </row>
    <row r="19" spans="2:10" x14ac:dyDescent="0.25">
      <c r="B19" s="3" t="s">
        <v>44</v>
      </c>
      <c r="C19" s="3"/>
      <c r="D19" s="3"/>
      <c r="E19" s="3"/>
      <c r="F19" s="3"/>
      <c r="G19" s="3"/>
      <c r="H19" s="3"/>
      <c r="I19" s="3"/>
      <c r="J19" s="35">
        <f>+J20/12</f>
        <v>2799.8000000000006</v>
      </c>
    </row>
    <row r="20" spans="2:10" x14ac:dyDescent="0.25">
      <c r="B20" s="3" t="s">
        <v>43</v>
      </c>
      <c r="C20" s="3"/>
      <c r="D20" s="3"/>
      <c r="E20" s="3"/>
      <c r="F20" s="3"/>
      <c r="G20" s="3"/>
      <c r="H20" s="3"/>
      <c r="I20" s="3"/>
      <c r="J20" s="35">
        <f>+SUM(J14:J17)</f>
        <v>33597.600000000006</v>
      </c>
    </row>
    <row r="21" spans="2:10" ht="15.75" thickBot="1" x14ac:dyDescent="0.3">
      <c r="B21" s="5"/>
      <c r="C21" s="5"/>
      <c r="D21" s="5"/>
      <c r="E21" s="5"/>
      <c r="F21" s="5"/>
      <c r="G21" s="5"/>
      <c r="H21" s="5"/>
      <c r="I21" s="5"/>
      <c r="J21" s="12"/>
    </row>
    <row r="22" spans="2:10" ht="15.75" thickBot="1" x14ac:dyDescent="0.3">
      <c r="B22" s="8" t="s">
        <v>46</v>
      </c>
      <c r="C22" s="13"/>
      <c r="D22" s="13"/>
      <c r="E22" s="13"/>
      <c r="F22" s="13"/>
      <c r="G22" s="13"/>
      <c r="H22" s="13"/>
      <c r="I22" s="13"/>
      <c r="J22" s="14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 t="s">
        <v>40</v>
      </c>
      <c r="C24" s="3"/>
      <c r="D24" s="3"/>
      <c r="E24" s="3"/>
      <c r="F24" s="3"/>
      <c r="G24" s="3"/>
      <c r="H24" s="3"/>
      <c r="I24" s="3"/>
      <c r="J24" s="35">
        <f>+Calculations!V110*12</f>
        <v>30000</v>
      </c>
    </row>
    <row r="25" spans="2:10" x14ac:dyDescent="0.25">
      <c r="B25" s="3" t="s">
        <v>41</v>
      </c>
      <c r="C25" s="3"/>
      <c r="D25" s="3"/>
      <c r="E25" s="3"/>
      <c r="F25" s="3"/>
      <c r="G25" s="3"/>
      <c r="H25" s="3"/>
      <c r="I25" s="3"/>
      <c r="J25" s="35">
        <f>+IF(J11=TRUE,IF(Calculations!W110*12&lt;10500,0,Calculations!W110*12-10500),Calculations!W110*12)</f>
        <v>3749.3999999999996</v>
      </c>
    </row>
    <row r="26" spans="2:10" x14ac:dyDescent="0.25">
      <c r="B26" s="3" t="s">
        <v>42</v>
      </c>
      <c r="C26" s="3"/>
      <c r="D26" s="3"/>
      <c r="E26" s="3"/>
      <c r="F26" s="3"/>
      <c r="G26" s="3"/>
      <c r="H26" s="3"/>
      <c r="I26" s="3"/>
      <c r="J26" s="35">
        <f>+Calculations!X110*12</f>
        <v>712.8</v>
      </c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5"/>
    </row>
    <row r="28" spans="2:10" x14ac:dyDescent="0.25">
      <c r="B28" s="3" t="s">
        <v>44</v>
      </c>
      <c r="C28" s="3"/>
      <c r="D28" s="3"/>
      <c r="E28" s="3"/>
      <c r="F28" s="3"/>
      <c r="G28" s="3"/>
      <c r="H28" s="3"/>
      <c r="I28" s="3"/>
      <c r="J28" s="35">
        <f>+J29/12</f>
        <v>2871.8500000000004</v>
      </c>
    </row>
    <row r="29" spans="2:10" x14ac:dyDescent="0.25">
      <c r="B29" s="3" t="s">
        <v>43</v>
      </c>
      <c r="C29" s="3"/>
      <c r="D29" s="3"/>
      <c r="E29" s="3"/>
      <c r="F29" s="3"/>
      <c r="G29" s="3"/>
      <c r="H29" s="3"/>
      <c r="I29" s="3"/>
      <c r="J29" s="35">
        <f>+SUM(J24:J26)</f>
        <v>34462.200000000004</v>
      </c>
    </row>
    <row r="30" spans="2:10" ht="15.75" thickBot="1" x14ac:dyDescent="0.3">
      <c r="B30" s="5"/>
      <c r="C30" s="5"/>
      <c r="D30" s="5"/>
      <c r="E30" s="5"/>
      <c r="F30" s="5"/>
      <c r="G30" s="5"/>
      <c r="H30" s="5"/>
      <c r="I30" s="5"/>
      <c r="J30" s="12"/>
    </row>
    <row r="31" spans="2:10" ht="15.75" thickBot="1" x14ac:dyDescent="0.3">
      <c r="B31" s="8" t="s">
        <v>47</v>
      </c>
      <c r="C31" s="13"/>
      <c r="D31" s="13"/>
      <c r="E31" s="13"/>
      <c r="F31" s="13"/>
      <c r="G31" s="13"/>
      <c r="H31" s="13"/>
      <c r="I31" s="13"/>
      <c r="J31" s="14"/>
    </row>
    <row r="32" spans="2:10" x14ac:dyDescent="0.25">
      <c r="B32" s="3"/>
      <c r="C32" s="3"/>
      <c r="D32" s="3"/>
      <c r="E32" s="3"/>
      <c r="F32" s="3"/>
      <c r="G32" s="3"/>
      <c r="H32" s="15"/>
      <c r="I32" s="15" t="s">
        <v>48</v>
      </c>
      <c r="J32" s="15" t="s">
        <v>49</v>
      </c>
    </row>
    <row r="33" spans="2:10" x14ac:dyDescent="0.25">
      <c r="B33" s="3" t="s">
        <v>50</v>
      </c>
      <c r="C33" s="3"/>
      <c r="D33" s="3"/>
      <c r="E33" s="3"/>
      <c r="F33" s="3"/>
      <c r="G33" s="3"/>
      <c r="H33" s="35"/>
      <c r="I33" s="35">
        <f>+J33/12</f>
        <v>0</v>
      </c>
      <c r="J33" s="35">
        <f>+J24-J15</f>
        <v>0</v>
      </c>
    </row>
    <row r="34" spans="2:10" x14ac:dyDescent="0.25">
      <c r="B34" s="3" t="s">
        <v>51</v>
      </c>
      <c r="C34" s="3"/>
      <c r="D34" s="3"/>
      <c r="E34" s="3"/>
      <c r="F34" s="3"/>
      <c r="G34" s="3"/>
      <c r="H34" s="35"/>
      <c r="I34" s="35">
        <f t="shared" ref="I34:I35" si="0">+J34/12</f>
        <v>72.049999999999955</v>
      </c>
      <c r="J34" s="35">
        <f t="shared" ref="J34:J35" si="1">+J25-J16</f>
        <v>864.59999999999945</v>
      </c>
    </row>
    <row r="35" spans="2:10" x14ac:dyDescent="0.25">
      <c r="B35" s="3" t="s">
        <v>52</v>
      </c>
      <c r="C35" s="3"/>
      <c r="D35" s="3"/>
      <c r="E35" s="3"/>
      <c r="F35" s="3"/>
      <c r="G35" s="3"/>
      <c r="H35" s="35"/>
      <c r="I35" s="35">
        <f t="shared" si="0"/>
        <v>0</v>
      </c>
      <c r="J35" s="35">
        <f t="shared" si="1"/>
        <v>0</v>
      </c>
    </row>
    <row r="36" spans="2:10" x14ac:dyDescent="0.25">
      <c r="B36" s="3" t="s">
        <v>53</v>
      </c>
      <c r="C36" s="3"/>
      <c r="D36" s="3"/>
      <c r="E36" s="3"/>
      <c r="F36" s="3"/>
      <c r="G36" s="3"/>
      <c r="H36" s="36"/>
      <c r="I36" s="36">
        <f>+J28-J19</f>
        <v>72.049999999999727</v>
      </c>
      <c r="J36" s="35">
        <f>+J29-J20</f>
        <v>864.59999999999854</v>
      </c>
    </row>
    <row r="37" spans="2:10" x14ac:dyDescent="0.25">
      <c r="B37" s="1"/>
      <c r="C37" s="1"/>
      <c r="D37" s="1"/>
      <c r="E37" s="1"/>
      <c r="F37" s="1"/>
      <c r="G37" s="1"/>
      <c r="H37" s="1"/>
      <c r="I37" s="1"/>
      <c r="J37" s="1"/>
    </row>
    <row r="38" spans="2:10" x14ac:dyDescent="0.25"/>
    <row r="39" spans="2:10" x14ac:dyDescent="0.25"/>
  </sheetData>
  <mergeCells count="3">
    <mergeCell ref="A1:J7"/>
    <mergeCell ref="B9:I9"/>
    <mergeCell ref="E11:G11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D A A B Q S w M E F A A C A A g A D I l K W o X x p k y m A A A A 9 w A A A B I A H A B D b 2 5 m a W c v U G F j a 2 F n Z S 5 4 b W w g o h g A K K A U A A A A A A A A A A A A A A A A A A A A A A A A A A A A h Y 8 x D o I w G I W v Q r r T F h g E U k q i g 4 s k J i b G t S k V G u H H 0 G K 5 m 4 N H 8 g p i F H V z f N / 7 h v f u 1 x v L x 7 b x L q o 3 u o M M B Z g i T 4 H s S g 1 V h g Z 7 9 G O U c 7 Y V 8 i Q q 5 U 0 y m H Q 0 Z Y Z q a 8 8 p I c 4 5 7 C L c 9 R U J K Q 3 I o d j s Z K 1 a g T 6 y / i / 7 G o w V I B X i b P 8 a w 0 M c R A k O 4 k W C K S M z Z Y W G r x F O g 5 / t D 2 S r o b F D r 7 g C f 7 1 k Z I 6 M v E / w B 1 B L A w Q U A A I A C A A M i U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I l K W s 4 2 h c W 9 A A A A p g E A A B M A H A B G b 3 J t d W x h c y 9 T Z W N 0 a W 9 u M S 5 t I K I Y A C i g F A A A A A A A A A A A A A A A A A A A A A A A A A A A A K 2 P M Q u D M B C F 9 0 D + Q 0 g X B b G I Y 5 F S p N C p i 0 K H 4 h D T a x V j I j G C I v 7 3 x m Z s h 1 J 6 y 8 G 7 d 9 / j 9 c B N r S T J 3 I 5 2 G G H U V 0 z D j e S s F B C R h A g w G B E 7 m R o 0 B 6 s c R w 4 i T A e t Q Z q L 0 k 2 p V O P 5 8 / X M W k i o + 6 T F c k 2 V N N Z S B A 6 w o W n F 5 G O F T x 1 Q S 3 p Z w 1 w z 2 d + V b l M l h l a u x 9 5 z a c E 8 0 4 w J p q f t y Q p i 2 t O A G G s g B k a z L D 5 G t f x I f + s S / 9 w l / l + X Q 9 e t Q T W H 7 4 s 8 A V B L A Q I t A B Q A A g A I A A y J S l q F 8 a Z M p g A A A P c A A A A S A A A A A A A A A A A A A A A A A A A A A A B D b 2 5 m a W c v U G F j a 2 F n Z S 5 4 b W x Q S w E C L Q A U A A I A C A A M i U p a D 8 r p q 6 Q A A A D p A A A A E w A A A A A A A A A A A A A A A A D y A A A A W 0 N v b n R l b n R f V H l w Z X N d L n h t b F B L A Q I t A B Q A A g A I A A y J S l r O N o X F v Q A A A K Y B A A A T A A A A A A A A A A A A A A A A A O M B A A B G b 3 J t d W x h c y 9 T Z W N 0 a W 9 u M S 5 t U E s F B g A A A A A D A A M A w g A A A O 0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O A A A A A A A A u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N v b H V t b l R 5 c G V z I i B W Y W x 1 Z T 0 i c 0 J n P T 0 i I C 8 + P E V u d H J 5 I F R 5 c G U 9 I k Z p b G x M Y X N 0 V X B k Y X R l Z C I g V m F s d W U 9 I m Q y M D I 1 L T A y L T E w V D E 3 O j A 0 O j A 3 L j U y N D I z M D B a I i A v P j x F b n R y e S B U e X B l P S J R d W V y e U l E I i B W Y W x 1 Z T 0 i c 2 M 3 N D g 5 N j N m L W Y 2 Y z I t N G N l Z C 1 h N T N m L W M z Y T g z N W M x Y m Y 3 N i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D b 3 V u d C I g V m F s d W U 9 I m w y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Q 2 9 s d W 1 u T m F t Z X M i I F Z h b H V l P S J z W y Z x d W 9 0 O 1 N h b G F y e S 9 I b 3 V y b H k /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N h b G F y e S 9 I b 3 V y b H k /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T Y W x h c n k v S G 9 1 c m x 5 P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k N m M 4 M W Z k L W V m N z g t N D h i M y 0 4 M j F i L T E z M W Q 4 M W U y Z G Z m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F Q x N z o w N z o y M i 4 z O T E 1 N z M w W i I g L z 4 8 R W 5 0 c n k g V H l w Z T 0 i R m l s b E N v b H V t b l R 5 c G V z I i B W Y W x 1 Z T 0 i c 0 J n P T 0 i I C 8 + P E V u d H J 5 I F R 5 c G U 9 I k Z p b G x D b 2 x 1 b W 5 O Y W 1 l c y I g V m F s d W U 9 I n N b J n F 1 b 3 Q 7 Q X B w c m V u d G l j Z T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M v Q X V 0 b 1 J l b W 9 2 Z W R D b 2 x 1 b W 5 z M S 5 7 Q X B w c m V u d G l j Z T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z L 0 F 1 d G 9 S Z W 1 v d m V k Q 2 9 s d W 1 u c z E u e 0 F w c H J l b n R p Y 2 U /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z / S c J N + 4 B P t T h F j S m C R 6 c A A A A A A g A A A A A A E G Y A A A A B A A A g A A A A e 6 w y t R O K + B m Q 4 Z B Q o e I I i Y n L b 7 n T V n / L B e 7 C 6 n f I 2 R 4 A A A A A D o A A A A A C A A A g A A A A C 3 B D R g l 9 I p K r + i I B u G V Z k 6 M A e 8 P r 7 B D I 2 O X 1 c 4 b n E E l Q A A A A C 6 v I T k U s O J n 4 4 V e U Y v m k 4 n d V v l / d C 1 w u H x 9 + O g k S Z j K b 6 9 d s 7 l n u i 4 i S C y s C k 4 s U z G J J e 2 S 9 / r G 4 t L P F J s P T m l 3 p 6 y F l Z x f m L 3 t o m r J v r g t A A A A A z Q P T 0 t 0 l z O K 1 o l N P 8 2 2 N v M j d s P 2 k W i E z n 8 1 U E E m Z S 0 t A W x Z Y d T v M W N k 9 L T i G V 2 9 k 2 B S F x K W M k m g J 6 G s s I m 3 / Z Q = = < / D a t a M a s h u p > 
</file>

<file path=customXml/itemProps1.xml><?xml version="1.0" encoding="utf-8"?>
<ds:datastoreItem xmlns:ds="http://schemas.openxmlformats.org/officeDocument/2006/customXml" ds:itemID="{558A924D-C667-4AAE-BBA6-79AF701101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Calculations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2025-02-27T15:56:18Z</dcterms:created>
  <dcterms:modified xsi:type="dcterms:W3CDTF">2025-03-04T15:12:07Z</dcterms:modified>
</cp:coreProperties>
</file>